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'Z1_1'!$A$1:$Q$30</definedName>
    <definedName name="_xlnm.Print_Titles" localSheetId="0">'1_1_1'!$A:$B,'1_1_1'!$4:$9</definedName>
    <definedName name="_xlnm.Print_Area" localSheetId="0">'1_1_1'!$A$1:$AH$43</definedName>
  </definedNames>
  <calcPr fullCalcOnLoad="1"/>
</workbook>
</file>

<file path=xl/sharedStrings.xml><?xml version="1.0" encoding="utf-8"?>
<sst xmlns="http://schemas.openxmlformats.org/spreadsheetml/2006/main" count="177" uniqueCount="102">
  <si>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</si>
  <si>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</si>
  <si>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</si>
  <si>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ТУ ДСА в Львівській обл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</si>
  <si>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</si>
  <si>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</si>
  <si>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</si>
  <si>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</si>
  <si>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</si>
  <si>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</si>
  <si>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</si>
  <si>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</si>
  <si>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</si>
  <si>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</si>
  <si>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</si>
  <si>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</si>
  <si>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</si>
  <si>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</si>
  <si>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</si>
  <si>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І півріччя 2012</t>
  </si>
  <si>
    <t>І півріччя 2013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</si>
  <si>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</si>
  <si>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</si>
  <si>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</si>
  <si>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</si>
  <si>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</si>
  <si>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</si>
  <si>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</si>
  <si>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</si>
  <si>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</si>
  <si>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</si>
  <si>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</si>
  <si>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</si>
  <si>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</si>
  <si>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</si>
  <si>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</si>
  <si>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</si>
  <si>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</si>
  <si>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</si>
  <si>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</si>
  <si>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</si>
  <si>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</si>
  <si>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</si>
  <si>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</si>
  <si>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</si>
  <si>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</si>
  <si>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</si>
  <si>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</si>
  <si>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</si>
  <si>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</si>
  <si>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</si>
  <si>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</si>
  <si>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</si>
  <si>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</si>
  <si>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</si>
  <si>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</si>
  <si>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</si>
  <si>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</si>
  <si>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</si>
  <si>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</si>
  <si>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</si>
  <si>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</si>
  <si>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</si>
  <si>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</si>
  <si>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</si>
  <si>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</si>
  <si>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</si>
  <si>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</si>
  <si>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</si>
  <si>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</si>
  <si>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</si>
  <si>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</si>
  <si>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</si>
  <si>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</si>
  <si>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</si>
  <si>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</si>
  <si>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</si>
  <si>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</si>
  <si>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</si>
  <si>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</si>
  <si>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</si>
  <si>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</si>
  <si>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</si>
  <si>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</si>
  <si>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</si>
  <si>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</si>
  <si>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</si>
  <si>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</si>
  <si>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</si>
  <si>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</si>
  <si>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</si>
  <si>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</si>
  <si>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</si>
  <si>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</si>
  <si>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</si>
  <si>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</si>
  <si>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</si>
  <si>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</si>
  <si>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</si>
  <si>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</si>
  <si>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Кількість суддів фактична</t>
  </si>
  <si>
    <t>Сихівський районний суд м. Львова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</si>
</sst>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D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1" fillId="0" borderId="10" xfId="0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52" applyNumberFormat="1" applyFont="1" applyFill="1" applyBorder="1" applyAlignment="1">
      <alignment horizontal="right" vertical="center" wrapText="1"/>
      <protection/>
    </xf>
    <xf numFmtId="2" fontId="2" fillId="3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 applyProtection="1">
      <alignment horizontal="right"/>
      <protection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2" fontId="2" fillId="35" borderId="10" xfId="52" applyNumberFormat="1" applyFont="1" applyFill="1" applyBorder="1" applyAlignment="1">
      <alignment horizontal="right" vertical="center" wrapText="1"/>
      <protection/>
    </xf>
    <xf numFmtId="2" fontId="2" fillId="35" borderId="10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="110" zoomScaleSheetLayoutView="110" zoomScalePageLayoutView="0" workbookViewId="0" topLeftCell="A6">
      <selection activeCell="AF7" sqref="AF7:AF8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8" width="6.25390625" style="1" customWidth="1"/>
    <col min="9" max="9" width="6.625" style="1" customWidth="1"/>
    <col min="10" max="11" width="7.00390625" style="1" customWidth="1"/>
    <col min="12" max="12" width="7.25390625" style="1" customWidth="1"/>
    <col min="13" max="13" width="6.625" style="1" customWidth="1"/>
    <col min="14" max="14" width="7.625" style="1" customWidth="1"/>
    <col min="15" max="15" width="6.375" style="1" customWidth="1"/>
    <col min="16" max="16" width="7.25390625" style="1" customWidth="1"/>
    <col min="17" max="17" width="7.125" style="1" customWidth="1"/>
    <col min="18" max="18" width="6.75390625" style="1" customWidth="1"/>
    <col min="19" max="19" width="7.375" style="1" customWidth="1"/>
    <col min="20" max="20" width="7.125" style="1" customWidth="1"/>
    <col min="21" max="23" width="6.625" style="1" customWidth="1"/>
    <col min="24" max="24" width="7.25390625" style="1" customWidth="1"/>
    <col min="25" max="27" width="9.875" style="1" customWidth="1"/>
    <col min="28" max="28" width="9.75390625" style="1" customWidth="1"/>
    <col min="29" max="29" width="0.12890625" style="1" hidden="1" customWidth="1"/>
    <col min="30" max="30" width="6.375" style="1" hidden="1" customWidth="1"/>
    <col min="31" max="32" width="9.125" style="1" customWidth="1"/>
    <col min="33" max="33" width="11.125" style="1" customWidth="1"/>
    <col min="34" max="34" width="9.125" style="13" customWidth="1"/>
    <col min="35" max="16384" width="9.125" style="1" customWidth="1"/>
  </cols>
  <sheetData>
    <row r="1" spans="20:33" ht="12.75">
      <c r="T1" s="2" t="s">
        <v>0</v>
      </c>
      <c r="AG1" s="2" t="s">
        <v>1</v>
      </c>
    </row>
    <row r="2" ht="3" customHeight="1"/>
    <row r="3" spans="1:29" ht="18.75">
      <c r="A3" s="14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15" ht="15.75">
      <c r="B4" s="1" t="s">
        <v>3</v>
      </c>
      <c r="N4" s="4"/>
      <c r="O4" s="4"/>
    </row>
    <row r="5" spans="1:33" ht="16.5" customHeight="1">
      <c r="A5" s="5"/>
      <c r="B5" s="6"/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 t="s">
        <v>4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78" customHeight="1">
      <c r="A6" s="39" t="s">
        <v>5</v>
      </c>
      <c r="B6" s="40" t="s">
        <v>6</v>
      </c>
      <c r="C6" s="40" t="s">
        <v>7</v>
      </c>
      <c r="D6" s="40"/>
      <c r="E6" s="41" t="s">
        <v>8</v>
      </c>
      <c r="F6" s="42"/>
      <c r="G6" s="41" t="s">
        <v>100</v>
      </c>
      <c r="H6" s="42"/>
      <c r="I6" s="37" t="s">
        <v>9</v>
      </c>
      <c r="J6" s="37"/>
      <c r="K6" s="37"/>
      <c r="L6" s="37"/>
      <c r="M6" s="37" t="s">
        <v>10</v>
      </c>
      <c r="N6" s="37"/>
      <c r="O6" s="37"/>
      <c r="P6" s="37"/>
      <c r="Q6" s="37" t="s">
        <v>11</v>
      </c>
      <c r="R6" s="37"/>
      <c r="S6" s="37"/>
      <c r="T6" s="37"/>
      <c r="U6" s="37" t="s">
        <v>12</v>
      </c>
      <c r="V6" s="37"/>
      <c r="W6" s="37"/>
      <c r="X6" s="37"/>
      <c r="Y6" s="37" t="s">
        <v>13</v>
      </c>
      <c r="Z6" s="37"/>
      <c r="AA6" s="37" t="s">
        <v>14</v>
      </c>
      <c r="AB6" s="37"/>
      <c r="AC6" s="37" t="s">
        <v>15</v>
      </c>
      <c r="AD6" s="37"/>
      <c r="AE6" s="38" t="s">
        <v>16</v>
      </c>
      <c r="AF6" s="38"/>
      <c r="AG6" s="8" t="s">
        <v>17</v>
      </c>
    </row>
    <row r="7" spans="1:33" ht="17.25" customHeight="1">
      <c r="A7" s="39"/>
      <c r="B7" s="40"/>
      <c r="C7" s="40"/>
      <c r="D7" s="40"/>
      <c r="E7" s="43"/>
      <c r="F7" s="44"/>
      <c r="G7" s="43"/>
      <c r="H7" s="44"/>
      <c r="I7" s="45">
        <v>2013</v>
      </c>
      <c r="J7" s="45"/>
      <c r="K7" s="45">
        <v>2014</v>
      </c>
      <c r="L7" s="45"/>
      <c r="M7" s="45">
        <v>2013</v>
      </c>
      <c r="N7" s="45"/>
      <c r="O7" s="45">
        <v>2014</v>
      </c>
      <c r="P7" s="45"/>
      <c r="Q7" s="45">
        <v>2013</v>
      </c>
      <c r="R7" s="45"/>
      <c r="S7" s="45">
        <v>2014</v>
      </c>
      <c r="T7" s="45"/>
      <c r="U7" s="45">
        <v>2013</v>
      </c>
      <c r="V7" s="45"/>
      <c r="W7" s="45">
        <v>2014</v>
      </c>
      <c r="X7" s="45"/>
      <c r="Y7" s="46">
        <v>2013</v>
      </c>
      <c r="Z7" s="46">
        <v>2014</v>
      </c>
      <c r="AA7" s="46">
        <v>2013</v>
      </c>
      <c r="AB7" s="46">
        <v>2014</v>
      </c>
      <c r="AC7" s="46">
        <v>2012</v>
      </c>
      <c r="AD7" s="46">
        <v>2013</v>
      </c>
      <c r="AE7" s="46">
        <v>2013</v>
      </c>
      <c r="AF7" s="46">
        <v>2014</v>
      </c>
      <c r="AG7" s="47" t="s">
        <v>18</v>
      </c>
    </row>
    <row r="8" spans="1:33" ht="48.75" customHeight="1">
      <c r="A8" s="39"/>
      <c r="B8" s="40"/>
      <c r="C8" s="15" t="s">
        <v>19</v>
      </c>
      <c r="D8" s="15" t="s">
        <v>20</v>
      </c>
      <c r="E8" s="15">
        <v>2013</v>
      </c>
      <c r="F8" s="15">
        <v>2014</v>
      </c>
      <c r="G8" s="15">
        <v>2013</v>
      </c>
      <c r="H8" s="15">
        <v>2014</v>
      </c>
      <c r="I8" s="9" t="s">
        <v>21</v>
      </c>
      <c r="J8" s="9" t="s">
        <v>22</v>
      </c>
      <c r="K8" s="9" t="s">
        <v>21</v>
      </c>
      <c r="L8" s="9" t="s">
        <v>22</v>
      </c>
      <c r="M8" s="9" t="s">
        <v>21</v>
      </c>
      <c r="N8" s="9" t="s">
        <v>22</v>
      </c>
      <c r="O8" s="9" t="s">
        <v>21</v>
      </c>
      <c r="P8" s="9" t="s">
        <v>22</v>
      </c>
      <c r="Q8" s="9" t="s">
        <v>21</v>
      </c>
      <c r="R8" s="9" t="s">
        <v>22</v>
      </c>
      <c r="S8" s="9" t="s">
        <v>21</v>
      </c>
      <c r="T8" s="9" t="s">
        <v>22</v>
      </c>
      <c r="U8" s="9" t="s">
        <v>21</v>
      </c>
      <c r="V8" s="9" t="s">
        <v>22</v>
      </c>
      <c r="W8" s="9" t="s">
        <v>21</v>
      </c>
      <c r="X8" s="9" t="s">
        <v>22</v>
      </c>
      <c r="Y8" s="46"/>
      <c r="Z8" s="46"/>
      <c r="AA8" s="46"/>
      <c r="AB8" s="46"/>
      <c r="AC8" s="46"/>
      <c r="AD8" s="46"/>
      <c r="AE8" s="46"/>
      <c r="AF8" s="46"/>
      <c r="AG8" s="47"/>
    </row>
    <row r="9" spans="1:33" ht="12.75" customHeight="1">
      <c r="A9" s="7" t="s">
        <v>23</v>
      </c>
      <c r="B9" s="7" t="s">
        <v>24</v>
      </c>
      <c r="C9" s="7">
        <v>1</v>
      </c>
      <c r="D9" s="7">
        <v>2</v>
      </c>
      <c r="E9" s="21">
        <v>1</v>
      </c>
      <c r="F9" s="7">
        <v>2</v>
      </c>
      <c r="G9" s="21">
        <v>3</v>
      </c>
      <c r="H9" s="7">
        <v>4</v>
      </c>
      <c r="I9" s="21">
        <v>5</v>
      </c>
      <c r="J9" s="21">
        <v>6</v>
      </c>
      <c r="K9" s="7">
        <v>7</v>
      </c>
      <c r="L9" s="7">
        <v>8</v>
      </c>
      <c r="M9" s="21">
        <v>9</v>
      </c>
      <c r="N9" s="21">
        <v>10</v>
      </c>
      <c r="O9" s="7">
        <v>11</v>
      </c>
      <c r="P9" s="7">
        <v>12</v>
      </c>
      <c r="Q9" s="21">
        <v>13</v>
      </c>
      <c r="R9" s="21">
        <v>14</v>
      </c>
      <c r="S9" s="7">
        <v>15</v>
      </c>
      <c r="T9" s="7">
        <v>16</v>
      </c>
      <c r="U9" s="21">
        <v>17</v>
      </c>
      <c r="V9" s="21">
        <v>18</v>
      </c>
      <c r="W9" s="7">
        <v>19</v>
      </c>
      <c r="X9" s="7">
        <v>20</v>
      </c>
      <c r="Y9" s="21">
        <v>21</v>
      </c>
      <c r="Z9" s="7">
        <v>22</v>
      </c>
      <c r="AA9" s="21">
        <v>23</v>
      </c>
      <c r="AB9" s="7">
        <v>24</v>
      </c>
      <c r="AC9" s="7">
        <v>25</v>
      </c>
      <c r="AD9" s="7">
        <v>26</v>
      </c>
      <c r="AE9" s="21">
        <v>25</v>
      </c>
      <c r="AF9" s="7">
        <v>26</v>
      </c>
      <c r="AG9" s="10">
        <v>27</v>
      </c>
    </row>
    <row r="10" spans="1:34" ht="12" customHeight="1">
      <c r="A10" s="11">
        <v>1</v>
      </c>
      <c r="B10" s="17" t="str">
        <f>'Z1_1'!N2</f>
        <v>Бориславський міський суд Львівської області</v>
      </c>
      <c r="C10" s="12">
        <v>24</v>
      </c>
      <c r="D10" s="19">
        <v>24</v>
      </c>
      <c r="E10" s="25">
        <v>4</v>
      </c>
      <c r="F10" s="26">
        <v>4</v>
      </c>
      <c r="G10" s="25">
        <v>3</v>
      </c>
      <c r="H10" s="26">
        <v>3</v>
      </c>
      <c r="I10" s="25">
        <v>8.23</v>
      </c>
      <c r="J10" s="25">
        <v>2.61</v>
      </c>
      <c r="K10" s="25">
        <v>11.3</v>
      </c>
      <c r="L10" s="25">
        <v>2.32</v>
      </c>
      <c r="M10" s="25">
        <v>1.6590909090909092</v>
      </c>
      <c r="N10" s="25">
        <v>0.9772727272727273</v>
      </c>
      <c r="O10" s="25">
        <v>1.27</v>
      </c>
      <c r="P10" s="25">
        <v>0.91</v>
      </c>
      <c r="Q10" s="25">
        <v>23.25</v>
      </c>
      <c r="R10" s="25">
        <v>17.3</v>
      </c>
      <c r="S10" s="25">
        <v>19.02</v>
      </c>
      <c r="T10" s="25">
        <v>14.8</v>
      </c>
      <c r="U10" s="25">
        <v>13.727272727272727</v>
      </c>
      <c r="V10" s="25">
        <v>13.681818181818182</v>
      </c>
      <c r="W10" s="25">
        <v>11</v>
      </c>
      <c r="X10" s="25">
        <v>10.89</v>
      </c>
      <c r="Y10" s="25">
        <v>0</v>
      </c>
      <c r="Z10" s="25">
        <v>0</v>
      </c>
      <c r="AA10" s="25">
        <v>0.05</v>
      </c>
      <c r="AB10" s="25">
        <v>0.02</v>
      </c>
      <c r="AC10" s="18"/>
      <c r="AD10" s="25">
        <f>'Z1_1'!K2</f>
        <v>0</v>
      </c>
      <c r="AE10" s="25">
        <v>46.91</v>
      </c>
      <c r="AF10" s="25">
        <v>41.34</v>
      </c>
      <c r="AG10" s="27">
        <f>(AF10-AE10)/AE10*100</f>
        <v>-11.873800895331472</v>
      </c>
      <c r="AH10" s="13">
        <f>IF(AE10=0," ",(AF10/AE10*100-100))</f>
        <v>-11.87380089533147</v>
      </c>
    </row>
    <row r="11" spans="1:34" ht="12" customHeight="1">
      <c r="A11" s="11">
        <v>2</v>
      </c>
      <c r="B11" s="17" t="str">
        <f>'Z1_1'!N3</f>
        <v>Бродівський районний суд Львівської області</v>
      </c>
      <c r="C11" s="12">
        <v>31</v>
      </c>
      <c r="D11" s="19">
        <v>31</v>
      </c>
      <c r="E11" s="25">
        <v>4</v>
      </c>
      <c r="F11" s="26">
        <v>4</v>
      </c>
      <c r="G11" s="25">
        <v>4</v>
      </c>
      <c r="H11" s="26">
        <v>4</v>
      </c>
      <c r="I11" s="25">
        <v>13.43</v>
      </c>
      <c r="J11" s="25">
        <v>4.48</v>
      </c>
      <c r="K11" s="25">
        <v>13.68</v>
      </c>
      <c r="L11" s="25">
        <v>4.25</v>
      </c>
      <c r="M11" s="25">
        <v>2.522727272727273</v>
      </c>
      <c r="N11" s="25">
        <v>1.6818181818181819</v>
      </c>
      <c r="O11" s="25">
        <v>1.66</v>
      </c>
      <c r="P11" s="25">
        <v>1.07</v>
      </c>
      <c r="Q11" s="25">
        <v>24.07</v>
      </c>
      <c r="R11" s="25">
        <v>19.02</v>
      </c>
      <c r="S11" s="25">
        <v>19.86</v>
      </c>
      <c r="T11" s="25">
        <v>16.02</v>
      </c>
      <c r="U11" s="25">
        <v>15.909090909090908</v>
      </c>
      <c r="V11" s="25">
        <v>15.522727272727273</v>
      </c>
      <c r="W11" s="25">
        <v>16</v>
      </c>
      <c r="X11" s="25">
        <v>15.68</v>
      </c>
      <c r="Y11" s="25">
        <v>0</v>
      </c>
      <c r="Z11" s="25">
        <v>0</v>
      </c>
      <c r="AA11" s="25">
        <v>0</v>
      </c>
      <c r="AB11" s="25">
        <v>0</v>
      </c>
      <c r="AC11" s="18"/>
      <c r="AD11" s="25">
        <f>'Z1_1'!K3</f>
        <v>0</v>
      </c>
      <c r="AE11" s="25">
        <v>55.93</v>
      </c>
      <c r="AF11" s="25">
        <v>49.55</v>
      </c>
      <c r="AG11" s="27">
        <f aca="true" t="shared" si="0" ref="AG11:AG39">(AF11-AE11)/AE11*100</f>
        <v>-11.407116037904528</v>
      </c>
      <c r="AH11" s="13">
        <f>IF(AE11=0," ",(AF11/AE11*100-100))</f>
        <v>-11.40711603790453</v>
      </c>
    </row>
    <row r="12" spans="1:34" ht="12" customHeight="1">
      <c r="A12" s="11">
        <v>3</v>
      </c>
      <c r="B12" s="17" t="str">
        <f>'Z1_1'!N4</f>
        <v>Буський районний суд Львівської області</v>
      </c>
      <c r="C12" s="12">
        <v>17</v>
      </c>
      <c r="D12" s="19">
        <v>17</v>
      </c>
      <c r="E12" s="25">
        <v>4</v>
      </c>
      <c r="F12" s="26">
        <v>4</v>
      </c>
      <c r="G12" s="25">
        <v>4</v>
      </c>
      <c r="H12" s="26">
        <v>4</v>
      </c>
      <c r="I12" s="25">
        <v>12.25</v>
      </c>
      <c r="J12" s="25">
        <v>3.48</v>
      </c>
      <c r="K12" s="25">
        <v>10.86</v>
      </c>
      <c r="L12" s="25">
        <v>2.86</v>
      </c>
      <c r="M12" s="25">
        <v>1.7954545454545454</v>
      </c>
      <c r="N12" s="25">
        <v>1.7954545454545454</v>
      </c>
      <c r="O12" s="25">
        <v>1.59</v>
      </c>
      <c r="P12" s="25">
        <v>1.34</v>
      </c>
      <c r="Q12" s="25">
        <v>20.66</v>
      </c>
      <c r="R12" s="25">
        <v>16.7</v>
      </c>
      <c r="S12" s="25">
        <v>17.45</v>
      </c>
      <c r="T12" s="25">
        <v>14.39</v>
      </c>
      <c r="U12" s="25">
        <v>18.431818181818183</v>
      </c>
      <c r="V12" s="25">
        <v>18.136363636363637</v>
      </c>
      <c r="W12" s="25">
        <v>16.14</v>
      </c>
      <c r="X12" s="25">
        <v>16.05</v>
      </c>
      <c r="Y12" s="25">
        <v>0</v>
      </c>
      <c r="Z12" s="25">
        <v>0</v>
      </c>
      <c r="AA12" s="25">
        <v>0.05</v>
      </c>
      <c r="AB12" s="25">
        <v>0</v>
      </c>
      <c r="AC12" s="18"/>
      <c r="AD12" s="25">
        <f>'Z1_1'!K4</f>
        <v>0</v>
      </c>
      <c r="AE12" s="25">
        <v>53.18</v>
      </c>
      <c r="AF12" s="25">
        <v>44.45</v>
      </c>
      <c r="AG12" s="27">
        <f t="shared" si="0"/>
        <v>-16.415945844302364</v>
      </c>
      <c r="AH12" s="13">
        <f>IF(AE12=0," ",(AF12/AE12*100-100))</f>
        <v>-16.415945844302357</v>
      </c>
    </row>
    <row r="13" spans="1:34" ht="12" customHeight="1">
      <c r="A13" s="11">
        <v>4</v>
      </c>
      <c r="B13" s="17" t="str">
        <f>'Z1_1'!N5</f>
        <v>Городоцький районний суд Львівської області</v>
      </c>
      <c r="C13" s="12">
        <v>46</v>
      </c>
      <c r="D13" s="19">
        <v>46</v>
      </c>
      <c r="E13" s="25">
        <v>5</v>
      </c>
      <c r="F13" s="26">
        <v>5</v>
      </c>
      <c r="G13" s="25">
        <v>4</v>
      </c>
      <c r="H13" s="26">
        <v>4</v>
      </c>
      <c r="I13" s="25">
        <v>6.91</v>
      </c>
      <c r="J13" s="25">
        <v>2.35</v>
      </c>
      <c r="K13" s="25">
        <v>8.85</v>
      </c>
      <c r="L13" s="25">
        <v>2.42</v>
      </c>
      <c r="M13" s="25">
        <v>0.890909090909091</v>
      </c>
      <c r="N13" s="25">
        <v>0.6545454545454545</v>
      </c>
      <c r="O13" s="25">
        <v>1.22</v>
      </c>
      <c r="P13" s="25">
        <v>0.64</v>
      </c>
      <c r="Q13" s="25">
        <v>18.58</v>
      </c>
      <c r="R13" s="25">
        <v>14.62</v>
      </c>
      <c r="S13" s="25">
        <v>17.07</v>
      </c>
      <c r="T13" s="25">
        <v>14.09</v>
      </c>
      <c r="U13" s="25">
        <v>15.818181818181818</v>
      </c>
      <c r="V13" s="25">
        <v>15.581818181818182</v>
      </c>
      <c r="W13" s="25">
        <v>10.69</v>
      </c>
      <c r="X13" s="25">
        <v>10.51</v>
      </c>
      <c r="Y13" s="25">
        <v>0.02</v>
      </c>
      <c r="Z13" s="25">
        <v>0</v>
      </c>
      <c r="AA13" s="25">
        <v>0.07</v>
      </c>
      <c r="AB13" s="25">
        <v>0.05</v>
      </c>
      <c r="AC13" s="18"/>
      <c r="AD13" s="25">
        <f>'Z1_1'!K5</f>
        <v>0</v>
      </c>
      <c r="AE13" s="25">
        <v>42.29</v>
      </c>
      <c r="AF13" s="25">
        <v>36.67</v>
      </c>
      <c r="AG13" s="27">
        <f t="shared" si="0"/>
        <v>-13.289193662804442</v>
      </c>
      <c r="AH13" s="13">
        <f>IF(AE33=0," ",(AF13/AE33*100-100))</f>
        <v>-77.10700461980272</v>
      </c>
    </row>
    <row r="14" spans="1:34" ht="12" customHeight="1">
      <c r="A14" s="11">
        <v>5</v>
      </c>
      <c r="B14" s="17" t="str">
        <f>'Z1_1'!N6</f>
        <v>Дрогобицький міськрайонний суд Львівської області</v>
      </c>
      <c r="C14" s="12">
        <v>55</v>
      </c>
      <c r="D14" s="19">
        <v>55</v>
      </c>
      <c r="E14" s="25">
        <v>12</v>
      </c>
      <c r="F14" s="26">
        <v>12</v>
      </c>
      <c r="G14" s="25">
        <v>12</v>
      </c>
      <c r="H14" s="26">
        <v>12</v>
      </c>
      <c r="I14" s="25">
        <v>15.98</v>
      </c>
      <c r="J14" s="25">
        <v>2.69</v>
      </c>
      <c r="K14" s="25">
        <v>20.64</v>
      </c>
      <c r="L14" s="25">
        <v>2.53</v>
      </c>
      <c r="M14" s="25">
        <v>3.196969696969697</v>
      </c>
      <c r="N14" s="25">
        <v>2.1136363636363638</v>
      </c>
      <c r="O14" s="25">
        <v>2.3</v>
      </c>
      <c r="P14" s="25">
        <v>1.58</v>
      </c>
      <c r="Q14" s="25">
        <v>29.74</v>
      </c>
      <c r="R14" s="25">
        <v>22.76</v>
      </c>
      <c r="S14" s="25">
        <v>37.62</v>
      </c>
      <c r="T14" s="25">
        <v>30.49</v>
      </c>
      <c r="U14" s="25">
        <v>15.068181818181818</v>
      </c>
      <c r="V14" s="25">
        <v>15.045454545454545</v>
      </c>
      <c r="W14" s="25">
        <v>12.36</v>
      </c>
      <c r="X14" s="25">
        <v>12.33</v>
      </c>
      <c r="Y14" s="25">
        <v>0.02</v>
      </c>
      <c r="Z14" s="25">
        <v>0.02</v>
      </c>
      <c r="AA14" s="25">
        <v>0.08</v>
      </c>
      <c r="AB14" s="25">
        <v>0.13</v>
      </c>
      <c r="AC14" s="18"/>
      <c r="AD14" s="25">
        <f>'Z1_1'!K6</f>
        <v>0</v>
      </c>
      <c r="AE14" s="25">
        <v>64.08</v>
      </c>
      <c r="AF14" s="25">
        <v>70.76</v>
      </c>
      <c r="AG14" s="27">
        <f t="shared" si="0"/>
        <v>10.424469413233469</v>
      </c>
      <c r="AH14" s="13">
        <f>IF(AE13=0," ",(AF14/AE13*100-100))</f>
        <v>67.32087964057698</v>
      </c>
    </row>
    <row r="15" spans="1:34" ht="12" customHeight="1">
      <c r="A15" s="11">
        <v>6</v>
      </c>
      <c r="B15" s="17" t="str">
        <f>'Z1_1'!N7</f>
        <v>Жидачівський районний суд Львівської області</v>
      </c>
      <c r="C15" s="12">
        <v>25</v>
      </c>
      <c r="D15" s="19">
        <v>25</v>
      </c>
      <c r="E15" s="25">
        <v>4</v>
      </c>
      <c r="F15" s="26">
        <v>4</v>
      </c>
      <c r="G15" s="25">
        <v>4</v>
      </c>
      <c r="H15" s="26">
        <v>4</v>
      </c>
      <c r="I15" s="25">
        <v>14.3</v>
      </c>
      <c r="J15" s="25">
        <v>4.09</v>
      </c>
      <c r="K15" s="25">
        <v>13.09</v>
      </c>
      <c r="L15" s="25">
        <v>4.16</v>
      </c>
      <c r="M15" s="25">
        <v>2.4545454545454546</v>
      </c>
      <c r="N15" s="25">
        <v>1.6136363636363635</v>
      </c>
      <c r="O15" s="25">
        <v>1.86</v>
      </c>
      <c r="P15" s="25">
        <v>1.16</v>
      </c>
      <c r="Q15" s="25">
        <v>25.27</v>
      </c>
      <c r="R15" s="25">
        <v>21.3</v>
      </c>
      <c r="S15" s="25">
        <v>27.25</v>
      </c>
      <c r="T15" s="25">
        <v>22.95</v>
      </c>
      <c r="U15" s="25">
        <v>13.613636363636363</v>
      </c>
      <c r="V15" s="25">
        <v>13.568181818181818</v>
      </c>
      <c r="W15" s="25">
        <v>11.66</v>
      </c>
      <c r="X15" s="25">
        <v>11.61</v>
      </c>
      <c r="Y15" s="25">
        <v>0</v>
      </c>
      <c r="Z15" s="25">
        <v>0</v>
      </c>
      <c r="AA15" s="25">
        <v>0.02</v>
      </c>
      <c r="AB15" s="25">
        <v>0</v>
      </c>
      <c r="AC15" s="18"/>
      <c r="AD15" s="25">
        <f>'Z1_1'!K7</f>
        <v>0</v>
      </c>
      <c r="AE15" s="25">
        <v>55.66</v>
      </c>
      <c r="AF15" s="25">
        <v>52</v>
      </c>
      <c r="AG15" s="27">
        <f t="shared" si="0"/>
        <v>-6.5756378009342376</v>
      </c>
      <c r="AH15" s="13">
        <f>IF(AE14=0," ",(AF15/AE14*100-100))</f>
        <v>-18.85143570536829</v>
      </c>
    </row>
    <row r="16" spans="1:34" ht="12" customHeight="1">
      <c r="A16" s="11">
        <v>7</v>
      </c>
      <c r="B16" s="17" t="str">
        <f>'Z1_1'!N8</f>
        <v>Жовківський районний суд Львівської області</v>
      </c>
      <c r="C16" s="12">
        <v>13</v>
      </c>
      <c r="D16" s="19">
        <v>13</v>
      </c>
      <c r="E16" s="25">
        <v>5</v>
      </c>
      <c r="F16" s="26">
        <v>5</v>
      </c>
      <c r="G16" s="25">
        <v>4</v>
      </c>
      <c r="H16" s="26">
        <v>5</v>
      </c>
      <c r="I16" s="25">
        <v>13.49</v>
      </c>
      <c r="J16" s="25">
        <v>3.44</v>
      </c>
      <c r="K16" s="25">
        <v>15.11</v>
      </c>
      <c r="L16" s="25">
        <v>3.49</v>
      </c>
      <c r="M16" s="25">
        <v>1.8</v>
      </c>
      <c r="N16" s="25">
        <v>1.1454545454545455</v>
      </c>
      <c r="O16" s="25">
        <v>1.95</v>
      </c>
      <c r="P16" s="25">
        <v>1.38</v>
      </c>
      <c r="Q16" s="25">
        <v>26.65</v>
      </c>
      <c r="R16" s="25">
        <v>21.84</v>
      </c>
      <c r="S16" s="25">
        <v>27.29</v>
      </c>
      <c r="T16" s="25">
        <v>21.78</v>
      </c>
      <c r="U16" s="25">
        <v>31.036363636363635</v>
      </c>
      <c r="V16" s="25">
        <v>30.854545454545452</v>
      </c>
      <c r="W16" s="25">
        <v>22.64</v>
      </c>
      <c r="X16" s="25">
        <v>22.55</v>
      </c>
      <c r="Y16" s="25">
        <v>0</v>
      </c>
      <c r="Z16" s="25">
        <v>0</v>
      </c>
      <c r="AA16" s="25">
        <v>0.16</v>
      </c>
      <c r="AB16" s="25">
        <v>0.15</v>
      </c>
      <c r="AC16" s="18"/>
      <c r="AD16" s="25">
        <f>'Z1_1'!K8</f>
        <v>0</v>
      </c>
      <c r="AE16" s="25">
        <v>73.15</v>
      </c>
      <c r="AF16" s="25">
        <v>65.18</v>
      </c>
      <c r="AG16" s="27">
        <f t="shared" si="0"/>
        <v>-10.895420369104578</v>
      </c>
      <c r="AH16" s="13">
        <f>IF(AE15=0," ",(AF16/AE15*100-100))</f>
        <v>17.103844771828975</v>
      </c>
    </row>
    <row r="17" spans="1:34" ht="12" customHeight="1">
      <c r="A17" s="11">
        <v>8</v>
      </c>
      <c r="B17" s="17" t="str">
        <f>'Z1_1'!N9</f>
        <v>Золочівський районний суд Львівської області</v>
      </c>
      <c r="C17" s="12">
        <v>28</v>
      </c>
      <c r="D17" s="19">
        <v>28</v>
      </c>
      <c r="E17" s="25">
        <v>4</v>
      </c>
      <c r="F17" s="26">
        <v>4</v>
      </c>
      <c r="G17" s="25">
        <v>2</v>
      </c>
      <c r="H17" s="26">
        <v>3</v>
      </c>
      <c r="I17" s="25">
        <v>10.61</v>
      </c>
      <c r="J17" s="25">
        <v>3.23</v>
      </c>
      <c r="K17" s="25">
        <v>10.93</v>
      </c>
      <c r="L17" s="25">
        <v>3.02</v>
      </c>
      <c r="M17" s="25">
        <v>7.2272727272727275</v>
      </c>
      <c r="N17" s="25">
        <v>0.9318181818181818</v>
      </c>
      <c r="O17" s="25">
        <v>9.41</v>
      </c>
      <c r="P17" s="25">
        <v>0.8</v>
      </c>
      <c r="Q17" s="25">
        <v>27.16</v>
      </c>
      <c r="R17" s="25">
        <v>18.86</v>
      </c>
      <c r="S17" s="25">
        <v>29.55</v>
      </c>
      <c r="T17" s="25">
        <v>19.61</v>
      </c>
      <c r="U17" s="25">
        <v>16.59090909090909</v>
      </c>
      <c r="V17" s="25">
        <v>16.272727272727273</v>
      </c>
      <c r="W17" s="25">
        <v>13.16</v>
      </c>
      <c r="X17" s="25">
        <v>12.93</v>
      </c>
      <c r="Y17" s="25">
        <v>0</v>
      </c>
      <c r="Z17" s="25">
        <v>0</v>
      </c>
      <c r="AA17" s="25">
        <v>0.02</v>
      </c>
      <c r="AB17" s="25">
        <v>0.14</v>
      </c>
      <c r="AC17" s="18"/>
      <c r="AD17" s="25">
        <f>'Z1_1'!K9</f>
        <v>0</v>
      </c>
      <c r="AE17" s="25">
        <v>61.61</v>
      </c>
      <c r="AF17" s="25">
        <v>53.77</v>
      </c>
      <c r="AG17" s="27">
        <f t="shared" si="0"/>
        <v>-12.725206946924194</v>
      </c>
      <c r="AH17" s="13">
        <f>IF(AE16=0," ",(AF17/AE16*100-100))</f>
        <v>-26.493506493506487</v>
      </c>
    </row>
    <row r="18" spans="1:34" ht="12" customHeight="1">
      <c r="A18" s="11">
        <v>9</v>
      </c>
      <c r="B18" s="17" t="str">
        <f>'Z1_1'!N10</f>
        <v>Кам'янка-Бузький районний суд Львівської області</v>
      </c>
      <c r="C18" s="12">
        <v>17</v>
      </c>
      <c r="D18" s="19">
        <v>17</v>
      </c>
      <c r="E18" s="25">
        <v>4</v>
      </c>
      <c r="F18" s="26">
        <v>4</v>
      </c>
      <c r="G18" s="25">
        <v>4</v>
      </c>
      <c r="H18" s="26">
        <v>3</v>
      </c>
      <c r="I18" s="25">
        <v>11.52</v>
      </c>
      <c r="J18" s="25">
        <v>3.36</v>
      </c>
      <c r="K18" s="25">
        <v>12.52</v>
      </c>
      <c r="L18" s="25">
        <v>3.68</v>
      </c>
      <c r="M18" s="25">
        <v>1.6363636363636365</v>
      </c>
      <c r="N18" s="25">
        <v>2.5681818181818183</v>
      </c>
      <c r="O18" s="25">
        <v>1.5</v>
      </c>
      <c r="P18" s="25">
        <v>0.93</v>
      </c>
      <c r="Q18" s="25">
        <v>30.16</v>
      </c>
      <c r="R18" s="25">
        <v>23</v>
      </c>
      <c r="S18" s="25">
        <v>32.89</v>
      </c>
      <c r="T18" s="25">
        <v>25.2</v>
      </c>
      <c r="U18" s="25">
        <v>21.568181818181817</v>
      </c>
      <c r="V18" s="25">
        <v>21.545454545454547</v>
      </c>
      <c r="W18" s="25">
        <v>16.02</v>
      </c>
      <c r="X18" s="25">
        <v>16.02</v>
      </c>
      <c r="Y18" s="25">
        <v>0</v>
      </c>
      <c r="Z18" s="25">
        <v>0</v>
      </c>
      <c r="AA18" s="25">
        <v>0.02</v>
      </c>
      <c r="AB18" s="25">
        <v>0.02</v>
      </c>
      <c r="AC18" s="18"/>
      <c r="AD18" s="25">
        <f>'Z1_1'!K10</f>
        <v>0</v>
      </c>
      <c r="AE18" s="25">
        <v>64.91</v>
      </c>
      <c r="AF18" s="25">
        <v>61.45</v>
      </c>
      <c r="AG18" s="27">
        <f t="shared" si="0"/>
        <v>-5.330457556616844</v>
      </c>
      <c r="AH18" s="13">
        <f>IF(AE34=0," ",(AF18/AE34*100-100))</f>
        <v>-18.630826271186436</v>
      </c>
    </row>
    <row r="19" spans="1:34" ht="12" customHeight="1">
      <c r="A19" s="11">
        <v>10</v>
      </c>
      <c r="B19" s="17" t="str">
        <f>'Z1_1'!N11</f>
        <v>Миколаївський районний суд Львівської області</v>
      </c>
      <c r="C19" s="12">
        <v>28</v>
      </c>
      <c r="D19" s="19">
        <v>28</v>
      </c>
      <c r="E19" s="25">
        <v>6</v>
      </c>
      <c r="F19" s="26">
        <v>6</v>
      </c>
      <c r="G19" s="28">
        <v>6</v>
      </c>
      <c r="H19" s="26">
        <v>6</v>
      </c>
      <c r="I19" s="28">
        <v>18.76</v>
      </c>
      <c r="J19" s="28">
        <v>2.48</v>
      </c>
      <c r="K19" s="25">
        <v>24.95</v>
      </c>
      <c r="L19" s="25">
        <v>2.8</v>
      </c>
      <c r="M19" s="25">
        <v>1.5454545454545454</v>
      </c>
      <c r="N19" s="25">
        <v>0.9545454545454546</v>
      </c>
      <c r="O19" s="25">
        <v>2.09</v>
      </c>
      <c r="P19" s="25">
        <v>1.71</v>
      </c>
      <c r="Q19" s="25">
        <v>28</v>
      </c>
      <c r="R19" s="25">
        <v>18.82</v>
      </c>
      <c r="S19" s="25">
        <v>23.29</v>
      </c>
      <c r="T19" s="25">
        <v>17.03</v>
      </c>
      <c r="U19" s="25">
        <v>16.90909090909091</v>
      </c>
      <c r="V19" s="25">
        <v>16.833333333333332</v>
      </c>
      <c r="W19" s="25">
        <v>11.97</v>
      </c>
      <c r="X19" s="25">
        <v>11.94</v>
      </c>
      <c r="Y19" s="25">
        <v>0</v>
      </c>
      <c r="Z19" s="25">
        <v>0</v>
      </c>
      <c r="AA19" s="25">
        <v>0.18</v>
      </c>
      <c r="AB19" s="25">
        <v>1.15</v>
      </c>
      <c r="AC19" s="18"/>
      <c r="AD19" s="25">
        <f>'Z1_1'!K11</f>
        <v>0</v>
      </c>
      <c r="AE19" s="25">
        <v>65.39</v>
      </c>
      <c r="AF19" s="25">
        <v>61.36</v>
      </c>
      <c r="AG19" s="27">
        <f t="shared" si="0"/>
        <v>-6.163021868787278</v>
      </c>
      <c r="AH19" s="13">
        <f>IF(AE17=0," ",(AF19/AE17*100-100))</f>
        <v>-0.40577828274631145</v>
      </c>
    </row>
    <row r="20" spans="1:34" ht="12" customHeight="1">
      <c r="A20" s="11">
        <v>11</v>
      </c>
      <c r="B20" s="17" t="str">
        <f>'Z1_1'!N12</f>
        <v>Мостиський районний суд Львівської області</v>
      </c>
      <c r="C20" s="12">
        <v>23</v>
      </c>
      <c r="D20" s="19">
        <v>23</v>
      </c>
      <c r="E20" s="25">
        <v>5</v>
      </c>
      <c r="F20" s="26">
        <v>5</v>
      </c>
      <c r="G20" s="28">
        <v>5</v>
      </c>
      <c r="H20" s="26">
        <v>5</v>
      </c>
      <c r="I20" s="28">
        <v>9.62</v>
      </c>
      <c r="J20" s="28">
        <v>2.65</v>
      </c>
      <c r="K20" s="25">
        <v>9.67</v>
      </c>
      <c r="L20" s="25">
        <v>2.65</v>
      </c>
      <c r="M20" s="25">
        <v>2.709090909090909</v>
      </c>
      <c r="N20" s="25">
        <v>1.2</v>
      </c>
      <c r="O20" s="25">
        <v>3.44</v>
      </c>
      <c r="P20" s="25">
        <v>1.25</v>
      </c>
      <c r="Q20" s="25">
        <v>15.42</v>
      </c>
      <c r="R20" s="25">
        <v>10.36</v>
      </c>
      <c r="S20" s="25">
        <v>11.47</v>
      </c>
      <c r="T20" s="25">
        <v>9.45</v>
      </c>
      <c r="U20" s="25">
        <v>12.454545454545455</v>
      </c>
      <c r="V20" s="25">
        <v>12.218181818181819</v>
      </c>
      <c r="W20" s="25">
        <v>10.71</v>
      </c>
      <c r="X20" s="25">
        <v>10.42</v>
      </c>
      <c r="Y20" s="25">
        <v>0</v>
      </c>
      <c r="Z20" s="25">
        <v>0.02</v>
      </c>
      <c r="AA20" s="25">
        <v>0</v>
      </c>
      <c r="AB20" s="25">
        <v>0.02</v>
      </c>
      <c r="AC20" s="18"/>
      <c r="AD20" s="25">
        <f>'Z1_1'!K12</f>
        <v>0</v>
      </c>
      <c r="AE20" s="25">
        <v>40.2</v>
      </c>
      <c r="AF20" s="25">
        <v>31.89</v>
      </c>
      <c r="AG20" s="27">
        <f t="shared" si="0"/>
        <v>-20.67164179104478</v>
      </c>
      <c r="AH20" s="13">
        <f>IF(AE18=0," ",(AF20/AE18*100-100))</f>
        <v>-50.870435988291476</v>
      </c>
    </row>
    <row r="21" spans="1:34" ht="12" customHeight="1">
      <c r="A21" s="11">
        <v>12</v>
      </c>
      <c r="B21" s="17" t="str">
        <f>'Z1_1'!N13</f>
        <v>Перемишлянський районний суд Львівської області</v>
      </c>
      <c r="C21" s="12">
        <v>32</v>
      </c>
      <c r="D21" s="20">
        <v>32</v>
      </c>
      <c r="E21" s="25">
        <v>3</v>
      </c>
      <c r="F21" s="26">
        <v>3</v>
      </c>
      <c r="G21" s="28">
        <v>3</v>
      </c>
      <c r="H21" s="26">
        <v>3</v>
      </c>
      <c r="I21" s="28">
        <v>12.33</v>
      </c>
      <c r="J21" s="28">
        <v>3.39</v>
      </c>
      <c r="K21" s="25">
        <v>11.79</v>
      </c>
      <c r="L21" s="25">
        <v>3.24</v>
      </c>
      <c r="M21" s="25">
        <v>0.9696969696969696</v>
      </c>
      <c r="N21" s="25">
        <v>6.575757575757575</v>
      </c>
      <c r="O21" s="25">
        <v>1.21</v>
      </c>
      <c r="P21" s="25">
        <v>0.91</v>
      </c>
      <c r="Q21" s="25">
        <v>19.27</v>
      </c>
      <c r="R21" s="25">
        <v>16.76</v>
      </c>
      <c r="S21" s="25">
        <v>16.09</v>
      </c>
      <c r="T21" s="25">
        <v>13.88</v>
      </c>
      <c r="U21" s="25">
        <v>20.666666666666668</v>
      </c>
      <c r="V21" s="25">
        <v>20.575757575757578</v>
      </c>
      <c r="W21" s="25">
        <v>19.82</v>
      </c>
      <c r="X21" s="25">
        <v>19.82</v>
      </c>
      <c r="Y21" s="25">
        <v>0</v>
      </c>
      <c r="Z21" s="25">
        <v>0.03</v>
      </c>
      <c r="AA21" s="25">
        <v>0.09</v>
      </c>
      <c r="AB21" s="25">
        <v>0</v>
      </c>
      <c r="AC21" s="18"/>
      <c r="AD21" s="25">
        <f>'Z1_1'!K13</f>
        <v>0</v>
      </c>
      <c r="AE21" s="25">
        <v>53.33</v>
      </c>
      <c r="AF21" s="25">
        <v>47.73</v>
      </c>
      <c r="AG21" s="27">
        <f t="shared" si="0"/>
        <v>-10.500656291018192</v>
      </c>
      <c r="AH21" s="13">
        <f>IF(AE35=0," ",(AF21/AE35*100-100))</f>
        <v>-20.39693128752502</v>
      </c>
    </row>
    <row r="22" spans="1:34" ht="12" customHeight="1">
      <c r="A22" s="11">
        <v>13</v>
      </c>
      <c r="B22" s="17" t="str">
        <f>'Z1_1'!N14</f>
        <v>Пустомитівський районний суд Львівської області</v>
      </c>
      <c r="C22" s="12">
        <v>29</v>
      </c>
      <c r="D22" s="19">
        <v>29</v>
      </c>
      <c r="E22" s="25">
        <v>6</v>
      </c>
      <c r="F22" s="26">
        <v>6</v>
      </c>
      <c r="G22" s="28">
        <v>6</v>
      </c>
      <c r="H22" s="26">
        <v>6</v>
      </c>
      <c r="I22" s="28">
        <v>9.26</v>
      </c>
      <c r="J22" s="28">
        <v>2.42</v>
      </c>
      <c r="K22" s="25">
        <v>9</v>
      </c>
      <c r="L22" s="25">
        <v>2.64</v>
      </c>
      <c r="M22" s="25">
        <v>2.606060606060606</v>
      </c>
      <c r="N22" s="25">
        <v>1.9545454545454546</v>
      </c>
      <c r="O22" s="25">
        <v>2.36</v>
      </c>
      <c r="P22" s="25">
        <v>1.71</v>
      </c>
      <c r="Q22" s="25">
        <v>37.65</v>
      </c>
      <c r="R22" s="25">
        <v>24.33</v>
      </c>
      <c r="S22" s="25">
        <v>32.65</v>
      </c>
      <c r="T22" s="25">
        <v>25.02</v>
      </c>
      <c r="U22" s="25">
        <v>24.060606060606062</v>
      </c>
      <c r="V22" s="25">
        <v>24.015151515151516</v>
      </c>
      <c r="W22" s="25">
        <v>18.47</v>
      </c>
      <c r="X22" s="25">
        <v>18.44</v>
      </c>
      <c r="Y22" s="25">
        <v>0</v>
      </c>
      <c r="Z22" s="25">
        <v>0</v>
      </c>
      <c r="AA22" s="25">
        <v>0.11</v>
      </c>
      <c r="AB22" s="25">
        <v>0.2</v>
      </c>
      <c r="AC22" s="18"/>
      <c r="AD22" s="25">
        <f>'Z1_1'!K14</f>
        <v>0</v>
      </c>
      <c r="AE22" s="25">
        <v>73.68</v>
      </c>
      <c r="AF22" s="25">
        <v>60.32</v>
      </c>
      <c r="AG22" s="27">
        <f t="shared" si="0"/>
        <v>-18.132464712269282</v>
      </c>
      <c r="AH22" s="13">
        <f>IF(AE19=0," ",(AF22/AE19*100-100))</f>
        <v>-7.753479125248504</v>
      </c>
    </row>
    <row r="23" spans="1:34" ht="12" customHeight="1">
      <c r="A23" s="11">
        <v>14</v>
      </c>
      <c r="B23" s="17" t="str">
        <f>'Z1_1'!N15</f>
        <v>Радехівський районний суд Львівської області</v>
      </c>
      <c r="C23" s="12">
        <v>24</v>
      </c>
      <c r="D23" s="19">
        <v>24</v>
      </c>
      <c r="E23" s="25">
        <v>4</v>
      </c>
      <c r="F23" s="26">
        <v>4</v>
      </c>
      <c r="G23" s="28">
        <v>4</v>
      </c>
      <c r="H23" s="26">
        <v>4</v>
      </c>
      <c r="I23" s="28">
        <v>11.34</v>
      </c>
      <c r="J23" s="28">
        <v>2.98</v>
      </c>
      <c r="K23" s="25">
        <v>10.84</v>
      </c>
      <c r="L23" s="25">
        <v>3.36</v>
      </c>
      <c r="M23" s="25">
        <v>1.3181818181818181</v>
      </c>
      <c r="N23" s="25">
        <v>0.9318181818181818</v>
      </c>
      <c r="O23" s="25">
        <v>1.23</v>
      </c>
      <c r="P23" s="25">
        <v>0.75</v>
      </c>
      <c r="Q23" s="25">
        <v>16.09</v>
      </c>
      <c r="R23" s="25">
        <v>11.5</v>
      </c>
      <c r="S23" s="25">
        <v>15.84</v>
      </c>
      <c r="T23" s="25">
        <v>13.27</v>
      </c>
      <c r="U23" s="25">
        <v>16.931818181818183</v>
      </c>
      <c r="V23" s="25">
        <v>16.75</v>
      </c>
      <c r="W23" s="25">
        <v>15.02</v>
      </c>
      <c r="X23" s="25">
        <v>14.93</v>
      </c>
      <c r="Y23" s="25">
        <v>0</v>
      </c>
      <c r="Z23" s="25">
        <v>0</v>
      </c>
      <c r="AA23" s="25">
        <v>0.02</v>
      </c>
      <c r="AB23" s="25">
        <v>0.02</v>
      </c>
      <c r="AC23" s="18"/>
      <c r="AD23" s="25">
        <f>'Z1_1'!K15</f>
        <v>0</v>
      </c>
      <c r="AE23" s="25">
        <v>45.7</v>
      </c>
      <c r="AF23" s="25">
        <v>41.73</v>
      </c>
      <c r="AG23" s="27">
        <f t="shared" si="0"/>
        <v>-8.687089715536118</v>
      </c>
      <c r="AH23" s="13">
        <f>IF(AE20=0," ",(AF23/AE20*100-100))</f>
        <v>3.8059701492537243</v>
      </c>
    </row>
    <row r="24" spans="1:34" ht="12" customHeight="1">
      <c r="A24" s="11">
        <v>15</v>
      </c>
      <c r="B24" s="17" t="str">
        <f>'Z1_1'!N16</f>
        <v>Самбірський міськрайонний суд Львівської області</v>
      </c>
      <c r="C24" s="12">
        <v>33</v>
      </c>
      <c r="D24" s="19">
        <v>33</v>
      </c>
      <c r="E24" s="25">
        <v>8</v>
      </c>
      <c r="F24" s="26">
        <v>8</v>
      </c>
      <c r="G24" s="28">
        <v>8</v>
      </c>
      <c r="H24" s="26">
        <v>8</v>
      </c>
      <c r="I24" s="28">
        <v>9.32</v>
      </c>
      <c r="J24" s="28">
        <v>2.64</v>
      </c>
      <c r="K24" s="25">
        <v>11.26</v>
      </c>
      <c r="L24" s="25">
        <v>2.57</v>
      </c>
      <c r="M24" s="25">
        <v>2.2954545454545454</v>
      </c>
      <c r="N24" s="25">
        <v>1.0568181818181819</v>
      </c>
      <c r="O24" s="25">
        <v>1.58</v>
      </c>
      <c r="P24" s="25">
        <v>1.07</v>
      </c>
      <c r="Q24" s="25">
        <v>19.27</v>
      </c>
      <c r="R24" s="25">
        <v>14.82</v>
      </c>
      <c r="S24" s="25">
        <v>16.34</v>
      </c>
      <c r="T24" s="25">
        <v>12.63</v>
      </c>
      <c r="U24" s="25">
        <v>14.863636363636363</v>
      </c>
      <c r="V24" s="25">
        <v>14.818181818181818</v>
      </c>
      <c r="W24" s="25">
        <v>14.11</v>
      </c>
      <c r="X24" s="25">
        <v>14.07</v>
      </c>
      <c r="Y24" s="25">
        <v>0</v>
      </c>
      <c r="Z24" s="25">
        <v>0.01</v>
      </c>
      <c r="AA24" s="25">
        <v>0.06</v>
      </c>
      <c r="AB24" s="25">
        <v>0.01</v>
      </c>
      <c r="AC24" s="18"/>
      <c r="AD24" s="25">
        <f>'Z1_1'!K16</f>
        <v>0</v>
      </c>
      <c r="AE24" s="25">
        <v>45.81</v>
      </c>
      <c r="AF24" s="25">
        <v>41.74</v>
      </c>
      <c r="AG24" s="27">
        <f t="shared" si="0"/>
        <v>-8.884523029906134</v>
      </c>
      <c r="AH24" s="13">
        <f>IF(AE21=0," ",(AF24/AE21*100-100))</f>
        <v>-21.732608288018</v>
      </c>
    </row>
    <row r="25" spans="1:34" ht="12" customHeight="1">
      <c r="A25" s="11">
        <v>16</v>
      </c>
      <c r="B25" s="17" t="str">
        <f>'Z1_1'!N18</f>
        <v>Сколівський районний суд Львівської області</v>
      </c>
      <c r="C25" s="12">
        <v>18</v>
      </c>
      <c r="D25" s="19">
        <v>18</v>
      </c>
      <c r="E25" s="25">
        <v>4</v>
      </c>
      <c r="F25" s="26">
        <v>4</v>
      </c>
      <c r="G25" s="28">
        <v>4</v>
      </c>
      <c r="H25" s="26">
        <v>4</v>
      </c>
      <c r="I25" s="28">
        <v>11.14</v>
      </c>
      <c r="J25" s="28">
        <v>2.84</v>
      </c>
      <c r="K25" s="25">
        <v>11.61</v>
      </c>
      <c r="L25" s="25">
        <v>2.8</v>
      </c>
      <c r="M25" s="25">
        <v>1.3636363636363635</v>
      </c>
      <c r="N25" s="25">
        <v>0.9772727272727273</v>
      </c>
      <c r="O25" s="25">
        <v>1.73</v>
      </c>
      <c r="P25" s="25">
        <v>1.16</v>
      </c>
      <c r="Q25" s="25">
        <v>17.59</v>
      </c>
      <c r="R25" s="25">
        <v>13.55</v>
      </c>
      <c r="S25" s="25">
        <v>18.68</v>
      </c>
      <c r="T25" s="25">
        <v>14.48</v>
      </c>
      <c r="U25" s="25">
        <v>14.727272727272727</v>
      </c>
      <c r="V25" s="25">
        <v>14.681818181818182</v>
      </c>
      <c r="W25" s="25">
        <v>12.02</v>
      </c>
      <c r="X25" s="25">
        <v>11.89</v>
      </c>
      <c r="Y25" s="25">
        <v>0</v>
      </c>
      <c r="Z25" s="25">
        <v>0</v>
      </c>
      <c r="AA25" s="25">
        <v>0.11</v>
      </c>
      <c r="AB25" s="25">
        <v>0.11</v>
      </c>
      <c r="AC25" s="18"/>
      <c r="AD25" s="25">
        <f>'Z1_1'!K18</f>
        <v>0</v>
      </c>
      <c r="AE25" s="25">
        <v>44.93</v>
      </c>
      <c r="AF25" s="25">
        <v>42.43</v>
      </c>
      <c r="AG25" s="27">
        <f t="shared" si="0"/>
        <v>-5.564210994880926</v>
      </c>
      <c r="AH25" s="13" t="e">
        <f>IF(#REF!=0," ",(#REF!/#REF!*100-100))</f>
        <v>#REF!</v>
      </c>
    </row>
    <row r="26" spans="1:34" ht="12" customHeight="1">
      <c r="A26" s="11">
        <v>17</v>
      </c>
      <c r="B26" s="17" t="str">
        <f>'Z1_1'!N19</f>
        <v>Сокальський районний суд Львівської області</v>
      </c>
      <c r="C26" s="12">
        <v>20</v>
      </c>
      <c r="D26" s="20">
        <v>20</v>
      </c>
      <c r="E26" s="25">
        <v>5</v>
      </c>
      <c r="F26" s="25">
        <v>5</v>
      </c>
      <c r="G26" s="28">
        <v>4</v>
      </c>
      <c r="H26" s="25">
        <v>5</v>
      </c>
      <c r="I26" s="28">
        <v>12.33</v>
      </c>
      <c r="J26" s="28">
        <v>4.07</v>
      </c>
      <c r="K26" s="25">
        <v>15.36</v>
      </c>
      <c r="L26" s="25">
        <v>3.78</v>
      </c>
      <c r="M26" s="25">
        <v>2.7454545454545456</v>
      </c>
      <c r="N26" s="25">
        <v>2.018181818181818</v>
      </c>
      <c r="O26" s="25">
        <v>2.2</v>
      </c>
      <c r="P26" s="25">
        <v>1.69</v>
      </c>
      <c r="Q26" s="25">
        <v>32.85</v>
      </c>
      <c r="R26" s="25">
        <v>26.27</v>
      </c>
      <c r="S26" s="25">
        <v>29.33</v>
      </c>
      <c r="T26" s="25">
        <v>23.65</v>
      </c>
      <c r="U26" s="25">
        <v>18.963636363636365</v>
      </c>
      <c r="V26" s="25">
        <v>18.69090909090909</v>
      </c>
      <c r="W26" s="25">
        <v>16.42</v>
      </c>
      <c r="X26" s="25">
        <v>16.35</v>
      </c>
      <c r="Y26" s="25">
        <v>0.02</v>
      </c>
      <c r="Z26" s="25">
        <v>0</v>
      </c>
      <c r="AA26" s="25">
        <v>0.11</v>
      </c>
      <c r="AB26" s="25">
        <v>0.05</v>
      </c>
      <c r="AC26" s="18"/>
      <c r="AD26" s="25">
        <f>'Z1_1'!K19</f>
        <v>0</v>
      </c>
      <c r="AE26" s="25">
        <v>67.02</v>
      </c>
      <c r="AF26" s="25">
        <v>61.16</v>
      </c>
      <c r="AG26" s="27">
        <f t="shared" si="0"/>
        <v>-8.743658609370337</v>
      </c>
      <c r="AH26" s="13">
        <f>IF(AE22=0," ",(AF25/AE22*100-100))</f>
        <v>-42.41313789359392</v>
      </c>
    </row>
    <row r="27" spans="1:34" ht="12" customHeight="1">
      <c r="A27" s="11">
        <v>18</v>
      </c>
      <c r="B27" s="17" t="str">
        <f>'Z1_1'!N20</f>
        <v>Старосамбірський районний суд Львівської області</v>
      </c>
      <c r="C27" s="12">
        <v>17</v>
      </c>
      <c r="D27" s="19">
        <v>17</v>
      </c>
      <c r="E27" s="25">
        <v>4</v>
      </c>
      <c r="F27" s="25">
        <v>4</v>
      </c>
      <c r="G27" s="28">
        <v>4</v>
      </c>
      <c r="H27" s="25">
        <v>4</v>
      </c>
      <c r="I27" s="28">
        <v>10.77</v>
      </c>
      <c r="J27" s="28">
        <v>3.45</v>
      </c>
      <c r="K27" s="25">
        <v>10.07</v>
      </c>
      <c r="L27" s="25">
        <v>3.45</v>
      </c>
      <c r="M27" s="25">
        <v>1.2727272727272727</v>
      </c>
      <c r="N27" s="25">
        <v>1.0909090909090908</v>
      </c>
      <c r="O27" s="25">
        <v>1.61</v>
      </c>
      <c r="P27" s="25">
        <v>1.18</v>
      </c>
      <c r="Q27" s="25">
        <v>14.52</v>
      </c>
      <c r="R27" s="25">
        <v>12.41</v>
      </c>
      <c r="S27" s="25">
        <v>11.89</v>
      </c>
      <c r="T27" s="25">
        <v>10.14</v>
      </c>
      <c r="U27" s="25">
        <v>23.272727272727273</v>
      </c>
      <c r="V27" s="25">
        <v>23.068181818181817</v>
      </c>
      <c r="W27" s="25">
        <v>16.41</v>
      </c>
      <c r="X27" s="25">
        <v>16.14</v>
      </c>
      <c r="Y27" s="25">
        <v>0</v>
      </c>
      <c r="Z27" s="25">
        <v>0.02</v>
      </c>
      <c r="AA27" s="25">
        <v>0</v>
      </c>
      <c r="AB27" s="25">
        <v>0.07</v>
      </c>
      <c r="AC27" s="18"/>
      <c r="AD27" s="25">
        <f>'Z1_1'!K20</f>
        <v>0</v>
      </c>
      <c r="AE27" s="25">
        <v>49.84</v>
      </c>
      <c r="AF27" s="25">
        <v>38.45</v>
      </c>
      <c r="AG27" s="27">
        <f t="shared" si="0"/>
        <v>-22.853130016051367</v>
      </c>
      <c r="AH27" s="13">
        <f>IF(AE23=0," ",(AF26/AE23*100-100))</f>
        <v>33.8293216630197</v>
      </c>
    </row>
    <row r="28" spans="1:34" ht="12" customHeight="1">
      <c r="A28" s="11">
        <v>19</v>
      </c>
      <c r="B28" s="17" t="str">
        <f>'Z1_1'!N21</f>
        <v>Стрийський міськрайонний суд Львівської області</v>
      </c>
      <c r="C28" s="12">
        <v>37</v>
      </c>
      <c r="D28" s="19">
        <v>37</v>
      </c>
      <c r="E28" s="25">
        <v>12</v>
      </c>
      <c r="F28" s="25">
        <v>12</v>
      </c>
      <c r="G28" s="28">
        <v>12</v>
      </c>
      <c r="H28" s="26">
        <v>12</v>
      </c>
      <c r="I28" s="28">
        <v>6.33</v>
      </c>
      <c r="J28" s="28">
        <v>2.34</v>
      </c>
      <c r="K28" s="25">
        <v>7.78</v>
      </c>
      <c r="L28" s="25">
        <v>2.39</v>
      </c>
      <c r="M28" s="25">
        <v>2.734848484848485</v>
      </c>
      <c r="N28" s="25">
        <v>1.0454545454545454</v>
      </c>
      <c r="O28" s="25">
        <v>1.55</v>
      </c>
      <c r="P28" s="25">
        <v>1.08</v>
      </c>
      <c r="Q28" s="25">
        <v>27.7</v>
      </c>
      <c r="R28" s="25">
        <v>21.44</v>
      </c>
      <c r="S28" s="25">
        <v>19.57</v>
      </c>
      <c r="T28" s="25">
        <v>15.11</v>
      </c>
      <c r="U28" s="25">
        <v>14.56060606060606</v>
      </c>
      <c r="V28" s="25">
        <v>14.356060606060606</v>
      </c>
      <c r="W28" s="25">
        <v>11.21</v>
      </c>
      <c r="X28" s="25">
        <v>11.14</v>
      </c>
      <c r="Y28" s="25">
        <v>0.02</v>
      </c>
      <c r="Z28" s="25">
        <v>0</v>
      </c>
      <c r="AA28" s="25">
        <v>0.14</v>
      </c>
      <c r="AB28" s="25">
        <v>0.14</v>
      </c>
      <c r="AC28" s="18"/>
      <c r="AD28" s="25">
        <f>'Z1_1'!K21</f>
        <v>0</v>
      </c>
      <c r="AE28" s="25">
        <v>51.49</v>
      </c>
      <c r="AF28" s="25">
        <v>38.7</v>
      </c>
      <c r="AG28" s="27">
        <f t="shared" si="0"/>
        <v>-24.839774713536606</v>
      </c>
      <c r="AH28" s="13">
        <f>IF(AE24=0," ",(AF27/AE24*100-100))</f>
        <v>-16.066361056537872</v>
      </c>
    </row>
    <row r="29" spans="1:34" ht="12" customHeight="1">
      <c r="A29" s="11">
        <v>20</v>
      </c>
      <c r="B29" s="17" t="str">
        <f>'Z1_1'!N22</f>
        <v>Трускавецький міський суд Львівської області</v>
      </c>
      <c r="C29" s="12">
        <v>22</v>
      </c>
      <c r="D29" s="19">
        <v>22</v>
      </c>
      <c r="E29" s="25">
        <v>3</v>
      </c>
      <c r="F29" s="26">
        <v>3</v>
      </c>
      <c r="G29" s="28">
        <v>3</v>
      </c>
      <c r="H29" s="26">
        <v>3</v>
      </c>
      <c r="I29" s="28">
        <v>12.27</v>
      </c>
      <c r="J29" s="28">
        <v>3.48</v>
      </c>
      <c r="K29" s="25">
        <v>13.15</v>
      </c>
      <c r="L29" s="25">
        <v>3.91</v>
      </c>
      <c r="M29" s="25">
        <v>1.9696969696969697</v>
      </c>
      <c r="N29" s="25">
        <v>1.4848484848484846</v>
      </c>
      <c r="O29" s="25">
        <v>1.45</v>
      </c>
      <c r="P29" s="25">
        <v>1.15</v>
      </c>
      <c r="Q29" s="25">
        <v>26.21</v>
      </c>
      <c r="R29" s="25">
        <v>18.36</v>
      </c>
      <c r="S29" s="25">
        <v>23.39</v>
      </c>
      <c r="T29" s="25">
        <v>14.39</v>
      </c>
      <c r="U29" s="25">
        <v>22.484848484848484</v>
      </c>
      <c r="V29" s="25">
        <v>22.424242424242422</v>
      </c>
      <c r="W29" s="25">
        <v>20.97</v>
      </c>
      <c r="X29" s="25">
        <v>20.91</v>
      </c>
      <c r="Y29" s="25">
        <v>0.18</v>
      </c>
      <c r="Z29" s="25">
        <v>0.03</v>
      </c>
      <c r="AA29" s="25">
        <v>0.21</v>
      </c>
      <c r="AB29" s="25">
        <v>0.15</v>
      </c>
      <c r="AC29" s="18"/>
      <c r="AD29" s="25">
        <f>'Z1_1'!K22</f>
        <v>0</v>
      </c>
      <c r="AE29" s="25">
        <v>63.33</v>
      </c>
      <c r="AF29" s="25">
        <v>57.7</v>
      </c>
      <c r="AG29" s="27">
        <f t="shared" si="0"/>
        <v>-8.889941575872408</v>
      </c>
      <c r="AH29" s="13">
        <f>IF(AE36=0," ",(AF28/AE36*100-100))</f>
        <v>-67.08063967335829</v>
      </c>
    </row>
    <row r="30" spans="1:34" ht="12" customHeight="1">
      <c r="A30" s="11">
        <v>21</v>
      </c>
      <c r="B30" s="17" t="str">
        <f>'Z1_1'!N23</f>
        <v>Турківський районний суд Львівської області</v>
      </c>
      <c r="C30" s="12">
        <v>21</v>
      </c>
      <c r="D30" s="19">
        <v>21</v>
      </c>
      <c r="E30" s="25">
        <v>3</v>
      </c>
      <c r="F30" s="26">
        <v>3</v>
      </c>
      <c r="G30" s="28">
        <v>3</v>
      </c>
      <c r="H30" s="26">
        <v>3</v>
      </c>
      <c r="I30" s="28">
        <v>10.97</v>
      </c>
      <c r="J30" s="28">
        <v>3.45</v>
      </c>
      <c r="K30" s="25">
        <v>10.61</v>
      </c>
      <c r="L30" s="25">
        <v>3.48</v>
      </c>
      <c r="M30" s="25">
        <v>1.393939393939394</v>
      </c>
      <c r="N30" s="25">
        <v>0.45454545454545453</v>
      </c>
      <c r="O30" s="25">
        <v>1.27</v>
      </c>
      <c r="P30" s="25">
        <v>0.97</v>
      </c>
      <c r="Q30" s="25">
        <v>15</v>
      </c>
      <c r="R30" s="25">
        <v>10.27</v>
      </c>
      <c r="S30" s="25">
        <v>17.7</v>
      </c>
      <c r="T30" s="25">
        <v>13.18</v>
      </c>
      <c r="U30" s="25">
        <v>25.12121212121212</v>
      </c>
      <c r="V30" s="25">
        <v>24.545454545454547</v>
      </c>
      <c r="W30" s="25">
        <v>19.82</v>
      </c>
      <c r="X30" s="25">
        <v>19.48</v>
      </c>
      <c r="Y30" s="25">
        <v>0</v>
      </c>
      <c r="Z30" s="25">
        <v>0</v>
      </c>
      <c r="AA30" s="25">
        <v>0.03</v>
      </c>
      <c r="AB30" s="25">
        <v>0</v>
      </c>
      <c r="AC30" s="18"/>
      <c r="AD30" s="25">
        <f>'Z1_1'!K23</f>
        <v>0</v>
      </c>
      <c r="AE30" s="25">
        <v>52.52</v>
      </c>
      <c r="AF30" s="25">
        <v>48.12</v>
      </c>
      <c r="AG30" s="27">
        <f t="shared" si="0"/>
        <v>-8.377760853008388</v>
      </c>
      <c r="AH30" s="13">
        <f aca="true" t="shared" si="1" ref="AH30:AH35">IF(AE25=0," ",(AF29/AE25*100-100))</f>
        <v>28.421989761851762</v>
      </c>
    </row>
    <row r="31" spans="1:34" ht="12" customHeight="1">
      <c r="A31" s="11">
        <v>22</v>
      </c>
      <c r="B31" s="17" t="str">
        <f>'Z1_1'!N24</f>
        <v>Червоноградський міський суд Львівської області</v>
      </c>
      <c r="C31" s="12">
        <v>23</v>
      </c>
      <c r="D31" s="19">
        <v>23</v>
      </c>
      <c r="E31" s="25">
        <v>7</v>
      </c>
      <c r="F31" s="26">
        <v>8</v>
      </c>
      <c r="G31" s="28">
        <v>6</v>
      </c>
      <c r="H31" s="26">
        <v>7</v>
      </c>
      <c r="I31" s="28">
        <v>19.87</v>
      </c>
      <c r="J31" s="28">
        <v>3.48</v>
      </c>
      <c r="K31" s="25">
        <v>17.92</v>
      </c>
      <c r="L31" s="25">
        <v>3</v>
      </c>
      <c r="M31" s="25">
        <v>2.324675324675325</v>
      </c>
      <c r="N31" s="25">
        <v>1.922077922077922</v>
      </c>
      <c r="O31" s="25">
        <v>2</v>
      </c>
      <c r="P31" s="25">
        <v>1.09</v>
      </c>
      <c r="Q31" s="25">
        <v>43.65</v>
      </c>
      <c r="R31" s="25">
        <v>34.25</v>
      </c>
      <c r="S31" s="25">
        <v>31.49</v>
      </c>
      <c r="T31" s="25">
        <v>26.16</v>
      </c>
      <c r="U31" s="25">
        <v>16.61038961038961</v>
      </c>
      <c r="V31" s="25">
        <v>16.57142857142857</v>
      </c>
      <c r="W31" s="25">
        <v>13.66</v>
      </c>
      <c r="X31" s="25">
        <v>13.64</v>
      </c>
      <c r="Y31" s="25">
        <v>0</v>
      </c>
      <c r="Z31" s="25">
        <v>0.01</v>
      </c>
      <c r="AA31" s="25">
        <v>0.06</v>
      </c>
      <c r="AB31" s="25">
        <v>0.03</v>
      </c>
      <c r="AC31" s="18"/>
      <c r="AD31" s="25">
        <f>'Z1_1'!K24</f>
        <v>0</v>
      </c>
      <c r="AE31" s="25">
        <v>82.52</v>
      </c>
      <c r="AF31" s="25">
        <v>63.11</v>
      </c>
      <c r="AG31" s="27">
        <f t="shared" si="0"/>
        <v>-23.521570528356758</v>
      </c>
      <c r="AH31" s="13">
        <f t="shared" si="1"/>
        <v>-28.200537153088632</v>
      </c>
    </row>
    <row r="32" spans="1:34" ht="12" customHeight="1">
      <c r="A32" s="11">
        <v>23</v>
      </c>
      <c r="B32" s="17" t="str">
        <f>'Z1_1'!N25</f>
        <v>Яворівський районний суд Львівської області</v>
      </c>
      <c r="C32" s="12">
        <v>14</v>
      </c>
      <c r="D32" s="19">
        <v>14</v>
      </c>
      <c r="E32" s="25">
        <v>7</v>
      </c>
      <c r="F32" s="26">
        <v>7</v>
      </c>
      <c r="G32" s="28">
        <v>5</v>
      </c>
      <c r="H32" s="26">
        <v>6</v>
      </c>
      <c r="I32" s="28">
        <v>14.75</v>
      </c>
      <c r="J32" s="28">
        <v>2.96</v>
      </c>
      <c r="K32" s="25">
        <v>11.9</v>
      </c>
      <c r="L32" s="25">
        <v>3.3</v>
      </c>
      <c r="M32" s="25">
        <v>2.766233766233766</v>
      </c>
      <c r="N32" s="25">
        <v>1.8051948051948052</v>
      </c>
      <c r="O32" s="25">
        <v>4.06</v>
      </c>
      <c r="P32" s="25">
        <v>2.65</v>
      </c>
      <c r="Q32" s="25">
        <v>26.45</v>
      </c>
      <c r="R32" s="25">
        <v>19.34</v>
      </c>
      <c r="S32" s="25">
        <v>22.19</v>
      </c>
      <c r="T32" s="25">
        <v>17.94</v>
      </c>
      <c r="U32" s="25">
        <v>17.246753246753247</v>
      </c>
      <c r="V32" s="25">
        <v>17.064935064935067</v>
      </c>
      <c r="W32" s="25">
        <v>13.78</v>
      </c>
      <c r="X32" s="25">
        <v>13.73</v>
      </c>
      <c r="Y32" s="25">
        <v>0</v>
      </c>
      <c r="Z32" s="25">
        <v>0.01</v>
      </c>
      <c r="AA32" s="25">
        <v>0.03</v>
      </c>
      <c r="AB32" s="25">
        <v>0.03</v>
      </c>
      <c r="AC32" s="18"/>
      <c r="AD32" s="25">
        <f>'Z1_1'!K25</f>
        <v>0</v>
      </c>
      <c r="AE32" s="25">
        <v>61.25</v>
      </c>
      <c r="AF32" s="25">
        <v>47.91</v>
      </c>
      <c r="AG32" s="27">
        <f t="shared" si="0"/>
        <v>-21.7795918367347</v>
      </c>
      <c r="AH32" s="13">
        <f t="shared" si="1"/>
        <v>26.62520064205455</v>
      </c>
    </row>
    <row r="33" spans="1:34" ht="12" customHeight="1">
      <c r="A33" s="11">
        <v>24</v>
      </c>
      <c r="B33" s="17" t="str">
        <f>'Z1_1'!N26</f>
        <v>Галицький районний суд м.Львова</v>
      </c>
      <c r="C33" s="12">
        <v>24</v>
      </c>
      <c r="D33" s="19">
        <v>24</v>
      </c>
      <c r="E33" s="25">
        <v>9</v>
      </c>
      <c r="F33" s="26">
        <v>12</v>
      </c>
      <c r="G33" s="28">
        <v>7</v>
      </c>
      <c r="H33" s="26">
        <v>8</v>
      </c>
      <c r="I33" s="28">
        <v>70.72</v>
      </c>
      <c r="J33" s="28">
        <v>3.9</v>
      </c>
      <c r="K33" s="25">
        <v>63.53</v>
      </c>
      <c r="L33" s="25">
        <v>2.7</v>
      </c>
      <c r="M33" s="25">
        <v>5.262626262626262</v>
      </c>
      <c r="N33" s="25">
        <v>3.2323232323232323</v>
      </c>
      <c r="O33" s="25">
        <v>3.91</v>
      </c>
      <c r="P33" s="25">
        <v>2.93</v>
      </c>
      <c r="Q33" s="25">
        <v>41.27</v>
      </c>
      <c r="R33" s="25">
        <v>23.66</v>
      </c>
      <c r="S33" s="25">
        <v>27.24</v>
      </c>
      <c r="T33" s="25">
        <v>17.03</v>
      </c>
      <c r="U33" s="25">
        <v>42.72727272727273</v>
      </c>
      <c r="V33" s="25">
        <v>41.80808080808081</v>
      </c>
      <c r="W33" s="25">
        <v>25.49</v>
      </c>
      <c r="X33" s="25">
        <v>23.66</v>
      </c>
      <c r="Y33" s="25">
        <v>0.06</v>
      </c>
      <c r="Z33" s="25">
        <v>0.04</v>
      </c>
      <c r="AA33" s="25">
        <v>0.14</v>
      </c>
      <c r="AB33" s="25">
        <v>0.11</v>
      </c>
      <c r="AC33" s="18"/>
      <c r="AD33" s="25">
        <f>'Z1_1'!K26</f>
        <v>0</v>
      </c>
      <c r="AE33" s="25">
        <v>160.18</v>
      </c>
      <c r="AF33" s="25">
        <v>116.41</v>
      </c>
      <c r="AG33" s="27">
        <f t="shared" si="0"/>
        <v>-27.32550880259708</v>
      </c>
      <c r="AH33" s="13">
        <f t="shared" si="1"/>
        <v>-6.952806370168972</v>
      </c>
    </row>
    <row r="34" spans="1:34" ht="12" customHeight="1">
      <c r="A34" s="11">
        <v>25</v>
      </c>
      <c r="B34" s="17" t="str">
        <f>'Z1_1'!N27</f>
        <v>Залізничний районний суд м.Львова</v>
      </c>
      <c r="C34" s="12">
        <v>10</v>
      </c>
      <c r="D34" s="20">
        <v>10</v>
      </c>
      <c r="E34" s="25">
        <v>12</v>
      </c>
      <c r="F34" s="26">
        <v>13</v>
      </c>
      <c r="G34" s="28">
        <v>11</v>
      </c>
      <c r="H34" s="26">
        <v>11</v>
      </c>
      <c r="I34" s="28">
        <v>14.09</v>
      </c>
      <c r="J34" s="28">
        <v>3.05</v>
      </c>
      <c r="K34" s="25">
        <v>17.47</v>
      </c>
      <c r="L34" s="25">
        <v>2.54</v>
      </c>
      <c r="M34" s="25">
        <v>2</v>
      </c>
      <c r="N34" s="25">
        <v>1.196969696969697</v>
      </c>
      <c r="O34" s="25">
        <v>1.68</v>
      </c>
      <c r="P34" s="25">
        <v>1.21</v>
      </c>
      <c r="Q34" s="25">
        <v>39.84</v>
      </c>
      <c r="R34" s="25">
        <v>27.22</v>
      </c>
      <c r="S34" s="25">
        <v>34.08</v>
      </c>
      <c r="T34" s="25">
        <v>24.01</v>
      </c>
      <c r="U34" s="25">
        <v>19.492424242424242</v>
      </c>
      <c r="V34" s="25">
        <v>19.462121212121215</v>
      </c>
      <c r="W34" s="25">
        <v>14.01</v>
      </c>
      <c r="X34" s="25">
        <v>13.98</v>
      </c>
      <c r="Y34" s="25">
        <v>0</v>
      </c>
      <c r="Z34" s="25">
        <v>0.02</v>
      </c>
      <c r="AA34" s="25">
        <v>0.1</v>
      </c>
      <c r="AB34" s="25">
        <v>0.04</v>
      </c>
      <c r="AC34" s="18"/>
      <c r="AD34" s="25">
        <f>'Z1_1'!K27</f>
        <v>0</v>
      </c>
      <c r="AE34" s="25">
        <v>75.52</v>
      </c>
      <c r="AF34" s="25">
        <v>65.63</v>
      </c>
      <c r="AG34" s="27">
        <f t="shared" si="0"/>
        <v>-13.0958686440678</v>
      </c>
      <c r="AH34" s="13">
        <f t="shared" si="1"/>
        <v>83.8149376282962</v>
      </c>
    </row>
    <row r="35" spans="1:34" ht="12" customHeight="1">
      <c r="A35" s="11">
        <v>26</v>
      </c>
      <c r="B35" s="17" t="str">
        <f>'Z1_1'!N28</f>
        <v>Личаківський районний суд м.Львова</v>
      </c>
      <c r="C35" s="12">
        <v>4</v>
      </c>
      <c r="D35" s="19">
        <v>4</v>
      </c>
      <c r="E35" s="25">
        <v>10</v>
      </c>
      <c r="F35" s="26">
        <v>10</v>
      </c>
      <c r="G35" s="28">
        <v>10</v>
      </c>
      <c r="H35" s="26">
        <v>10</v>
      </c>
      <c r="I35" s="28">
        <v>12.85</v>
      </c>
      <c r="J35" s="28">
        <v>2.55</v>
      </c>
      <c r="K35" s="25">
        <v>16.32</v>
      </c>
      <c r="L35" s="25">
        <v>3.02</v>
      </c>
      <c r="M35" s="25">
        <v>2.118181818181818</v>
      </c>
      <c r="N35" s="25">
        <v>1.5818181818181818</v>
      </c>
      <c r="O35" s="25">
        <v>2.7</v>
      </c>
      <c r="P35" s="25">
        <v>2</v>
      </c>
      <c r="Q35" s="25">
        <v>29.48</v>
      </c>
      <c r="R35" s="25">
        <v>21.26</v>
      </c>
      <c r="S35" s="25">
        <v>29.18</v>
      </c>
      <c r="T35" s="25">
        <v>21.76</v>
      </c>
      <c r="U35" s="25">
        <v>15.418181818181818</v>
      </c>
      <c r="V35" s="25">
        <v>15.390909090909092</v>
      </c>
      <c r="W35" s="25">
        <v>10.15</v>
      </c>
      <c r="X35" s="25">
        <v>10.15</v>
      </c>
      <c r="Y35" s="25">
        <v>0</v>
      </c>
      <c r="Z35" s="25">
        <v>0</v>
      </c>
      <c r="AA35" s="25">
        <v>0.09</v>
      </c>
      <c r="AB35" s="25">
        <v>0.09</v>
      </c>
      <c r="AC35" s="18"/>
      <c r="AD35" s="25">
        <f>'Z1_1'!K28</f>
        <v>0</v>
      </c>
      <c r="AE35" s="25">
        <v>59.96</v>
      </c>
      <c r="AF35" s="25">
        <v>55.75</v>
      </c>
      <c r="AG35" s="27">
        <f t="shared" si="0"/>
        <v>-7.021347565043364</v>
      </c>
      <c r="AH35" s="13">
        <f t="shared" si="1"/>
        <v>24.96191926884994</v>
      </c>
    </row>
    <row r="36" spans="1:33" ht="12" customHeight="1">
      <c r="A36" s="11">
        <v>27</v>
      </c>
      <c r="B36" s="17" t="s">
        <v>101</v>
      </c>
      <c r="C36" s="12">
        <v>31</v>
      </c>
      <c r="D36" s="19">
        <v>31</v>
      </c>
      <c r="E36" s="25">
        <v>10</v>
      </c>
      <c r="F36" s="26">
        <v>13</v>
      </c>
      <c r="G36" s="28">
        <v>9</v>
      </c>
      <c r="H36" s="26">
        <v>9</v>
      </c>
      <c r="I36" s="28">
        <v>30.5</v>
      </c>
      <c r="J36" s="28">
        <v>2.71</v>
      </c>
      <c r="K36" s="25">
        <v>36.57</v>
      </c>
      <c r="L36" s="25">
        <v>2.22</v>
      </c>
      <c r="M36" s="25">
        <v>4.5636363636363635</v>
      </c>
      <c r="N36" s="25">
        <v>2.709090909090909</v>
      </c>
      <c r="O36" s="25">
        <v>2.83</v>
      </c>
      <c r="P36" s="25">
        <v>1.59</v>
      </c>
      <c r="Q36" s="25">
        <v>58.95</v>
      </c>
      <c r="R36" s="25">
        <v>45.9</v>
      </c>
      <c r="S36" s="25">
        <v>38.57</v>
      </c>
      <c r="T36" s="25">
        <v>30.12</v>
      </c>
      <c r="U36" s="25">
        <v>23.318181818181817</v>
      </c>
      <c r="V36" s="25">
        <v>23.318181818181817</v>
      </c>
      <c r="W36" s="25">
        <v>13.36</v>
      </c>
      <c r="X36" s="25">
        <v>13.34</v>
      </c>
      <c r="Y36" s="25">
        <v>0.01</v>
      </c>
      <c r="Z36" s="25">
        <v>0</v>
      </c>
      <c r="AA36" s="25">
        <v>0.22</v>
      </c>
      <c r="AB36" s="25">
        <v>0.12</v>
      </c>
      <c r="AC36" s="18"/>
      <c r="AD36" s="25">
        <f>'Z1_1'!K30</f>
        <v>0</v>
      </c>
      <c r="AE36" s="25">
        <v>117.56</v>
      </c>
      <c r="AF36" s="25">
        <v>88.61</v>
      </c>
      <c r="AG36" s="27">
        <f t="shared" si="0"/>
        <v>-24.625723035045937</v>
      </c>
    </row>
    <row r="37" spans="1:33" ht="12" customHeight="1">
      <c r="A37" s="11">
        <v>28</v>
      </c>
      <c r="B37" s="17" t="str">
        <f>'Z1_1'!N29</f>
        <v>Франківський районний суд м.Львова</v>
      </c>
      <c r="C37" s="12"/>
      <c r="D37" s="19"/>
      <c r="E37" s="25">
        <v>11</v>
      </c>
      <c r="F37" s="26">
        <v>12</v>
      </c>
      <c r="G37" s="28">
        <v>10</v>
      </c>
      <c r="H37" s="26">
        <v>11</v>
      </c>
      <c r="I37" s="28">
        <v>14.91</v>
      </c>
      <c r="J37" s="28">
        <v>3.04</v>
      </c>
      <c r="K37" s="25">
        <v>14.16</v>
      </c>
      <c r="L37" s="25">
        <v>2.42</v>
      </c>
      <c r="M37" s="25">
        <v>3.15702479338843</v>
      </c>
      <c r="N37" s="25">
        <v>2.504132231404959</v>
      </c>
      <c r="O37" s="25">
        <v>2.57</v>
      </c>
      <c r="P37" s="25">
        <v>1.7</v>
      </c>
      <c r="Q37" s="25">
        <v>44.55</v>
      </c>
      <c r="R37" s="25">
        <v>31.74</v>
      </c>
      <c r="S37" s="25">
        <v>32.94</v>
      </c>
      <c r="T37" s="25">
        <v>21.27</v>
      </c>
      <c r="U37" s="25">
        <v>36.049586776859506</v>
      </c>
      <c r="V37" s="25">
        <v>36.049586776859506</v>
      </c>
      <c r="W37" s="25">
        <v>21.66</v>
      </c>
      <c r="X37" s="25">
        <v>21.64</v>
      </c>
      <c r="Y37" s="25">
        <v>0.02</v>
      </c>
      <c r="Z37" s="25">
        <v>0</v>
      </c>
      <c r="AA37" s="25">
        <v>0.21</v>
      </c>
      <c r="AB37" s="25">
        <v>0.09</v>
      </c>
      <c r="AC37" s="18"/>
      <c r="AD37" s="25">
        <f>'Z1_1'!K29</f>
        <v>0</v>
      </c>
      <c r="AE37" s="25">
        <v>98.89</v>
      </c>
      <c r="AF37" s="25">
        <v>68.85</v>
      </c>
      <c r="AG37" s="27">
        <f t="shared" si="0"/>
        <v>-30.37718677318233</v>
      </c>
    </row>
    <row r="38" spans="1:34" ht="13.5" customHeight="1">
      <c r="A38" s="11">
        <v>29</v>
      </c>
      <c r="B38" s="17" t="str">
        <f>'Z1_1'!N30</f>
        <v>Шевченківський районний суд м.Львова</v>
      </c>
      <c r="C38" s="12"/>
      <c r="D38" s="19"/>
      <c r="E38" s="25">
        <v>12</v>
      </c>
      <c r="F38" s="26">
        <v>13</v>
      </c>
      <c r="G38" s="25">
        <v>12</v>
      </c>
      <c r="H38" s="26">
        <v>12</v>
      </c>
      <c r="I38" s="25">
        <v>18.58</v>
      </c>
      <c r="J38" s="25">
        <v>2.55</v>
      </c>
      <c r="K38" s="25">
        <v>21.3</v>
      </c>
      <c r="L38" s="25">
        <v>2.88</v>
      </c>
      <c r="M38" s="25">
        <v>2.606060606060606</v>
      </c>
      <c r="N38" s="25">
        <v>1.9545454545454546</v>
      </c>
      <c r="O38" s="25">
        <v>2.08</v>
      </c>
      <c r="P38" s="25">
        <v>1.53</v>
      </c>
      <c r="Q38" s="25">
        <v>37.01</v>
      </c>
      <c r="R38" s="25">
        <v>27.91</v>
      </c>
      <c r="S38" s="25">
        <v>31.78</v>
      </c>
      <c r="T38" s="25">
        <v>23.54</v>
      </c>
      <c r="U38" s="25">
        <v>17.09090909090909</v>
      </c>
      <c r="V38" s="25">
        <v>17.09090909090909</v>
      </c>
      <c r="W38" s="25">
        <v>12.54</v>
      </c>
      <c r="X38" s="25">
        <v>12.48</v>
      </c>
      <c r="Y38" s="25">
        <v>0.03</v>
      </c>
      <c r="Z38" s="25">
        <v>0.06</v>
      </c>
      <c r="AA38" s="25">
        <v>0.28</v>
      </c>
      <c r="AB38" s="25">
        <v>0.12</v>
      </c>
      <c r="AC38" s="18"/>
      <c r="AD38" s="25">
        <f>'Z1_1'!K30</f>
        <v>0</v>
      </c>
      <c r="AE38" s="25">
        <v>75.6</v>
      </c>
      <c r="AF38" s="25">
        <v>65.8</v>
      </c>
      <c r="AG38" s="27">
        <f t="shared" si="0"/>
        <v>-12.96296296296296</v>
      </c>
      <c r="AH38" s="13">
        <f>IF(AE37=0," ",(AF35/AE37*100-100))</f>
        <v>-43.62422894124786</v>
      </c>
    </row>
    <row r="39" spans="1:34" ht="13.5" customHeight="1">
      <c r="A39" s="29"/>
      <c r="B39" s="30" t="s">
        <v>21</v>
      </c>
      <c r="C39" s="31">
        <v>666</v>
      </c>
      <c r="D39" s="31">
        <v>666</v>
      </c>
      <c r="E39" s="32">
        <f>SUM(E10:E38)</f>
        <v>187</v>
      </c>
      <c r="F39" s="33">
        <f>SUM(F10:F38)</f>
        <v>197</v>
      </c>
      <c r="G39" s="34">
        <v>173</v>
      </c>
      <c r="H39" s="33">
        <f>SUM(H10:H38)</f>
        <v>179</v>
      </c>
      <c r="I39" s="34">
        <v>16.64</v>
      </c>
      <c r="J39" s="34">
        <v>2.99</v>
      </c>
      <c r="K39" s="34">
        <v>18.82</v>
      </c>
      <c r="L39" s="34">
        <v>2.86</v>
      </c>
      <c r="M39" s="34">
        <v>2.6363636363636362</v>
      </c>
      <c r="N39" s="34">
        <v>1.7549829849295089</v>
      </c>
      <c r="O39" s="34">
        <v>2.35</v>
      </c>
      <c r="P39" s="34">
        <v>1.48</v>
      </c>
      <c r="Q39" s="34">
        <v>31.23</v>
      </c>
      <c r="R39" s="34">
        <v>22.96</v>
      </c>
      <c r="S39" s="34">
        <v>26.9</v>
      </c>
      <c r="T39" s="34">
        <v>20.28</v>
      </c>
      <c r="U39" s="34">
        <v>20.21390374331551</v>
      </c>
      <c r="V39" s="34">
        <v>20.068060281964026</v>
      </c>
      <c r="W39" s="34">
        <v>15.05</v>
      </c>
      <c r="X39" s="34">
        <v>14.86</v>
      </c>
      <c r="Y39" s="34">
        <v>0.01</v>
      </c>
      <c r="Z39" s="34">
        <v>0.01</v>
      </c>
      <c r="AA39" s="34">
        <v>0.11</v>
      </c>
      <c r="AB39" s="34">
        <v>0.11</v>
      </c>
      <c r="AC39" s="35">
        <v>0</v>
      </c>
      <c r="AD39" s="34">
        <f>'Z1_1'!K29</f>
        <v>0</v>
      </c>
      <c r="AE39" s="34">
        <v>70.84</v>
      </c>
      <c r="AF39" s="34">
        <v>60.89</v>
      </c>
      <c r="AG39" s="27">
        <f t="shared" si="0"/>
        <v>-14.045736871823832</v>
      </c>
      <c r="AH39" s="13">
        <f>IF(AE38=0," ",(AF37/AE38*100-100))</f>
        <v>-8.92857142857143</v>
      </c>
    </row>
    <row r="40" spans="30:34" ht="13.5" customHeight="1">
      <c r="AD40" s="13"/>
      <c r="AE40" s="13"/>
      <c r="AF40" s="13"/>
      <c r="AH40" s="13">
        <f>IF(AE32=0," ",(AF38/AE32*100-100))</f>
        <v>7.428571428571431</v>
      </c>
    </row>
    <row r="41" spans="30:34" ht="12" customHeight="1">
      <c r="AD41" s="13"/>
      <c r="AE41" s="13"/>
      <c r="AF41" s="13"/>
      <c r="AH41" s="13">
        <f>IF(AE39=0," ",(AF39/AE39*100-100))</f>
        <v>-14.045736871823834</v>
      </c>
    </row>
    <row r="42" spans="30:32" ht="12.75">
      <c r="AD42" s="13"/>
      <c r="AE42" s="13"/>
      <c r="AF42" s="13"/>
    </row>
    <row r="43" spans="30:32" ht="12.75">
      <c r="AD43" s="13"/>
      <c r="AE43" s="13"/>
      <c r="AF43" s="13"/>
    </row>
    <row r="44" spans="30:32" ht="12.75">
      <c r="AD44" s="13"/>
      <c r="AE44" s="13"/>
      <c r="AF44" s="13"/>
    </row>
    <row r="45" spans="30:32" ht="12.75">
      <c r="AD45" s="13"/>
      <c r="AF45" s="13"/>
    </row>
    <row r="46" spans="10:32" ht="12.75">
      <c r="J46" s="22"/>
      <c r="K46" s="22"/>
      <c r="L46" s="22"/>
      <c r="O46" s="22"/>
      <c r="P46" s="22"/>
      <c r="Q46" s="22"/>
      <c r="AD46" s="13"/>
      <c r="AF46" s="13"/>
    </row>
    <row r="47" spans="10:32" ht="12.75">
      <c r="J47" s="22"/>
      <c r="K47" s="22"/>
      <c r="L47" s="22"/>
      <c r="O47" s="22"/>
      <c r="P47" s="22"/>
      <c r="AD47" s="13"/>
      <c r="AF47" s="13"/>
    </row>
    <row r="48" spans="10:32" ht="12.75">
      <c r="J48" s="22"/>
      <c r="K48" s="22"/>
      <c r="L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D48" s="13"/>
      <c r="AF48" s="13"/>
    </row>
    <row r="49" spans="10:32" ht="12.75">
      <c r="J49" s="22"/>
      <c r="K49" s="22"/>
      <c r="L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D49" s="13"/>
      <c r="AF49" s="13"/>
    </row>
    <row r="50" spans="10:32" ht="12.75">
      <c r="J50" s="22"/>
      <c r="K50" s="22"/>
      <c r="L50" s="22"/>
      <c r="N50" s="22"/>
      <c r="O50" s="23"/>
      <c r="P50" s="22"/>
      <c r="Q50" s="22"/>
      <c r="R50" s="22"/>
      <c r="S50" s="22"/>
      <c r="T50" s="22"/>
      <c r="U50" s="22"/>
      <c r="V50" s="22"/>
      <c r="W50" s="22"/>
      <c r="X50" s="22"/>
      <c r="Y50" s="24"/>
      <c r="Z50" s="22"/>
      <c r="AA50" s="22"/>
      <c r="AB50" s="22"/>
      <c r="AD50" s="13"/>
      <c r="AE50" s="13"/>
      <c r="AF50" s="13"/>
    </row>
    <row r="51" spans="10:32" ht="12.75">
      <c r="J51" s="22"/>
      <c r="K51" s="22"/>
      <c r="L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/>
      <c r="Z51" s="22"/>
      <c r="AA51" s="22"/>
      <c r="AB51" s="22"/>
      <c r="AD51" s="13"/>
      <c r="AE51" s="13"/>
      <c r="AF51" s="13"/>
    </row>
    <row r="52" spans="10:32" ht="12.75"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/>
      <c r="Z52" s="22"/>
      <c r="AA52" s="22"/>
      <c r="AB52" s="22"/>
      <c r="AD52" s="13"/>
      <c r="AE52" s="13"/>
      <c r="AF52" s="13"/>
    </row>
    <row r="53" spans="10:32" ht="12.75"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4"/>
      <c r="Z53" s="22"/>
      <c r="AA53" s="22"/>
      <c r="AB53" s="22"/>
      <c r="AD53" s="13"/>
      <c r="AE53" s="13"/>
      <c r="AF53" s="13"/>
    </row>
    <row r="54" spans="10:32" ht="12.75"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/>
      <c r="Z54" s="22"/>
      <c r="AA54" s="22"/>
      <c r="AB54" s="22"/>
      <c r="AD54" s="13"/>
      <c r="AE54" s="13"/>
      <c r="AF54" s="13"/>
    </row>
    <row r="55" spans="10:32" ht="12.75">
      <c r="J55" s="22"/>
      <c r="K55" s="22"/>
      <c r="L55" s="22"/>
      <c r="M55" s="23"/>
      <c r="N55" s="23"/>
      <c r="O55" s="22"/>
      <c r="P55" s="22"/>
      <c r="Q55" s="22"/>
      <c r="R55" s="22"/>
      <c r="S55" s="22"/>
      <c r="T55" s="22"/>
      <c r="U55" s="22"/>
      <c r="V55" s="23"/>
      <c r="W55" s="23"/>
      <c r="X55" s="22"/>
      <c r="Y55" s="22"/>
      <c r="Z55" s="22"/>
      <c r="AA55" s="22"/>
      <c r="AB55" s="22"/>
      <c r="AD55" s="13"/>
      <c r="AE55" s="13"/>
      <c r="AF55" s="13"/>
    </row>
    <row r="56" spans="10:32" ht="12.75">
      <c r="J56" s="22"/>
      <c r="K56" s="22"/>
      <c r="L56" s="22"/>
      <c r="M56" s="22"/>
      <c r="N56" s="22"/>
      <c r="O56" s="22"/>
      <c r="P56" s="22"/>
      <c r="Q56" s="23"/>
      <c r="R56" s="23"/>
      <c r="S56" s="22"/>
      <c r="T56" s="22"/>
      <c r="U56" s="22"/>
      <c r="V56" s="22"/>
      <c r="W56" s="22"/>
      <c r="X56" s="22"/>
      <c r="Y56" s="24"/>
      <c r="Z56" s="22"/>
      <c r="AA56" s="22"/>
      <c r="AB56" s="22"/>
      <c r="AD56" s="13"/>
      <c r="AE56" s="13"/>
      <c r="AF56" s="13"/>
    </row>
    <row r="57" spans="10:32" ht="12.75"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D57" s="13"/>
      <c r="AE57" s="13"/>
      <c r="AF57" s="13"/>
    </row>
    <row r="58" spans="10:32" ht="12.75"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D58" s="13"/>
      <c r="AE58" s="13"/>
      <c r="AF58" s="13"/>
    </row>
    <row r="59" spans="10:32" ht="12.75"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D59" s="13"/>
      <c r="AE59" s="13"/>
      <c r="AF59" s="13"/>
    </row>
    <row r="60" spans="10:32" ht="12.75">
      <c r="J60" s="22"/>
      <c r="K60" s="22"/>
      <c r="L60" s="22"/>
      <c r="M60" s="23"/>
      <c r="N60" s="23"/>
      <c r="O60" s="22"/>
      <c r="P60" s="22"/>
      <c r="Q60" s="22"/>
      <c r="R60" s="22"/>
      <c r="S60" s="22"/>
      <c r="T60" s="22"/>
      <c r="U60" s="22"/>
      <c r="V60" s="23"/>
      <c r="W60" s="23"/>
      <c r="X60" s="22"/>
      <c r="Y60" s="22"/>
      <c r="Z60" s="22"/>
      <c r="AA60" s="22"/>
      <c r="AB60" s="22"/>
      <c r="AD60" s="13"/>
      <c r="AE60" s="13"/>
      <c r="AF60" s="13"/>
    </row>
    <row r="61" spans="10:32" ht="12.75">
      <c r="J61" s="22"/>
      <c r="K61" s="22"/>
      <c r="L61" s="22"/>
      <c r="M61" s="22"/>
      <c r="N61" s="22"/>
      <c r="O61" s="22"/>
      <c r="P61" s="22"/>
      <c r="Q61" s="23"/>
      <c r="R61" s="23"/>
      <c r="S61" s="22"/>
      <c r="T61" s="22"/>
      <c r="U61" s="22"/>
      <c r="V61" s="22"/>
      <c r="W61" s="22"/>
      <c r="X61" s="22"/>
      <c r="Y61" s="24"/>
      <c r="Z61" s="22"/>
      <c r="AA61" s="22"/>
      <c r="AB61" s="22"/>
      <c r="AD61" s="13"/>
      <c r="AE61" s="13"/>
      <c r="AF61" s="13"/>
    </row>
    <row r="62" spans="10:32" ht="12.75"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D62" s="13"/>
      <c r="AE62" s="13"/>
      <c r="AF62" s="13"/>
    </row>
    <row r="63" spans="10:32" ht="12.75"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D63" s="13"/>
      <c r="AE63" s="13"/>
      <c r="AF63" s="13"/>
    </row>
    <row r="64" spans="10:32" ht="12.75"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D64" s="13"/>
      <c r="AE64" s="13"/>
      <c r="AF64" s="13"/>
    </row>
    <row r="65" spans="10:32" ht="12.75"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D65" s="13"/>
      <c r="AE65" s="13"/>
      <c r="AF65" s="13"/>
    </row>
    <row r="66" spans="10:32" ht="12.75">
      <c r="J66" s="22"/>
      <c r="K66" s="22"/>
      <c r="L66" s="22"/>
      <c r="M66" s="22"/>
      <c r="N66" s="22"/>
      <c r="O66" s="22"/>
      <c r="P66" s="22"/>
      <c r="Q66" s="22"/>
      <c r="AD66" s="13"/>
      <c r="AE66" s="13"/>
      <c r="AF66" s="13"/>
    </row>
    <row r="67" spans="12:32" ht="12.75">
      <c r="L67" s="22"/>
      <c r="M67" s="22"/>
      <c r="N67" s="22"/>
      <c r="O67" s="22"/>
      <c r="AD67" s="13"/>
      <c r="AE67" s="13"/>
      <c r="AF67" s="13"/>
    </row>
    <row r="68" spans="12:32" ht="12.75">
      <c r="L68" s="22"/>
      <c r="M68" s="22"/>
      <c r="N68" s="22"/>
      <c r="O68" s="22"/>
      <c r="AD68" s="13"/>
      <c r="AE68" s="13"/>
      <c r="AF68" s="13"/>
    </row>
    <row r="69" spans="12:32" ht="12.75">
      <c r="L69" s="22"/>
      <c r="M69" s="22"/>
      <c r="N69" s="22"/>
      <c r="O69" s="22"/>
      <c r="AD69" s="13"/>
      <c r="AE69" s="13"/>
      <c r="AF69" s="13"/>
    </row>
    <row r="70" spans="12:32" ht="12.75">
      <c r="L70" s="22"/>
      <c r="M70" s="22"/>
      <c r="N70" s="22"/>
      <c r="O70" s="22"/>
      <c r="AD70" s="13"/>
      <c r="AE70" s="13"/>
      <c r="AF70" s="13"/>
    </row>
    <row r="71" spans="30:32" ht="12.75">
      <c r="AD71" s="13"/>
      <c r="AE71" s="13"/>
      <c r="AF71" s="13"/>
    </row>
    <row r="72" spans="30:32" ht="12.75">
      <c r="AD72" s="13"/>
      <c r="AE72" s="13"/>
      <c r="AF72" s="13"/>
    </row>
    <row r="73" spans="30:32" ht="12.75">
      <c r="AD73" s="13"/>
      <c r="AE73" s="13"/>
      <c r="AF73" s="13"/>
    </row>
    <row r="74" spans="30:32" ht="12.75">
      <c r="AD74" s="13"/>
      <c r="AE74" s="13"/>
      <c r="AF74" s="13"/>
    </row>
    <row r="75" spans="30:32" ht="12.75">
      <c r="AD75" s="13"/>
      <c r="AE75" s="13"/>
      <c r="AF75" s="13"/>
    </row>
  </sheetData>
  <sheetProtection/>
  <mergeCells count="32">
    <mergeCell ref="AG7:AG8"/>
    <mergeCell ref="AC7:AC8"/>
    <mergeCell ref="AD7:AD8"/>
    <mergeCell ref="AE7:AE8"/>
    <mergeCell ref="AF7:AF8"/>
    <mergeCell ref="W7:X7"/>
    <mergeCell ref="Y7:Y8"/>
    <mergeCell ref="Z7:Z8"/>
    <mergeCell ref="AA7:AA8"/>
    <mergeCell ref="AB7:AB8"/>
    <mergeCell ref="M7:N7"/>
    <mergeCell ref="O7:P7"/>
    <mergeCell ref="Q7:R7"/>
    <mergeCell ref="S7:T7"/>
    <mergeCell ref="U7:V7"/>
    <mergeCell ref="A6:A8"/>
    <mergeCell ref="B6:B8"/>
    <mergeCell ref="C6:D7"/>
    <mergeCell ref="I6:L6"/>
    <mergeCell ref="E6:F7"/>
    <mergeCell ref="G6:H7"/>
    <mergeCell ref="I7:J7"/>
    <mergeCell ref="K7:L7"/>
    <mergeCell ref="C5:T5"/>
    <mergeCell ref="U5:AG5"/>
    <mergeCell ref="M6:P6"/>
    <mergeCell ref="Q6:T6"/>
    <mergeCell ref="U6:X6"/>
    <mergeCell ref="Y6:Z6"/>
    <mergeCell ref="AA6:AB6"/>
    <mergeCell ref="AC6:AD6"/>
    <mergeCell ref="AE6:AF6"/>
  </mergeCells>
  <conditionalFormatting sqref="H40:H65536 F8:F9 B1:B65536 E39:F39 H1:H9">
    <cfRule type="cellIs" priority="3" dxfId="3" operator="equal" stopIfTrue="1">
      <formula>0</formula>
    </cfRule>
  </conditionalFormatting>
  <conditionalFormatting sqref="E8">
    <cfRule type="cellIs" priority="2" dxfId="3" operator="equal" stopIfTrue="1">
      <formula>0</formula>
    </cfRule>
  </conditionalFormatting>
  <conditionalFormatting sqref="G8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72" r:id="rId1"/>
  <rowBreaks count="1" manualBreakCount="1">
    <brk id="43" max="33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2" sqref="N2:N11"/>
    </sheetView>
  </sheetViews>
  <sheetFormatPr defaultColWidth="9.00390625" defaultRowHeight="12.75"/>
  <sheetData>
    <row r="1" spans="1:17" ht="12.75">
      <c r="A1" s="16" t="s">
        <v>25</v>
      </c>
      <c r="B1" s="16" t="s">
        <v>26</v>
      </c>
      <c r="C1" s="16" t="s">
        <v>27</v>
      </c>
      <c r="D1" s="16" t="s">
        <v>28</v>
      </c>
      <c r="E1" s="16" t="s">
        <v>29</v>
      </c>
      <c r="F1" s="16" t="s">
        <v>30</v>
      </c>
      <c r="G1" s="16" t="s">
        <v>31</v>
      </c>
      <c r="H1" s="16" t="s">
        <v>32</v>
      </c>
      <c r="I1" s="16" t="s">
        <v>33</v>
      </c>
      <c r="J1" s="16" t="s">
        <v>34</v>
      </c>
      <c r="K1" s="16" t="s">
        <v>35</v>
      </c>
      <c r="L1" s="16" t="s">
        <v>36</v>
      </c>
      <c r="M1" s="16" t="s">
        <v>37</v>
      </c>
      <c r="N1" s="16" t="s">
        <v>38</v>
      </c>
      <c r="O1" s="16" t="s">
        <v>39</v>
      </c>
      <c r="P1" s="16" t="s">
        <v>40</v>
      </c>
      <c r="Q1" s="16" t="s">
        <v>41</v>
      </c>
    </row>
    <row r="2" spans="1:17" ht="12.75">
      <c r="A2" s="16">
        <v>8.23</v>
      </c>
      <c r="B2" s="16">
        <v>2.61</v>
      </c>
      <c r="C2" s="16">
        <v>1.66</v>
      </c>
      <c r="D2" s="16">
        <v>0.98</v>
      </c>
      <c r="E2" s="16">
        <v>23.25</v>
      </c>
      <c r="F2" s="16">
        <v>17.3</v>
      </c>
      <c r="G2" s="16">
        <v>13.73</v>
      </c>
      <c r="H2" s="16">
        <v>13.68</v>
      </c>
      <c r="I2" s="16">
        <v>0</v>
      </c>
      <c r="J2" s="16">
        <v>0.05</v>
      </c>
      <c r="K2" s="16">
        <v>0</v>
      </c>
      <c r="L2" s="16">
        <v>46.92</v>
      </c>
      <c r="M2" s="16" t="s">
        <v>42</v>
      </c>
      <c r="N2" s="16" t="s">
        <v>43</v>
      </c>
      <c r="O2" s="16">
        <v>4</v>
      </c>
      <c r="P2" s="16" t="s">
        <v>42</v>
      </c>
      <c r="Q2" s="16" t="s">
        <v>42</v>
      </c>
    </row>
    <row r="3" spans="1:17" ht="12.75">
      <c r="A3" s="16">
        <v>13.43</v>
      </c>
      <c r="B3" s="16">
        <v>4.48</v>
      </c>
      <c r="C3" s="16">
        <v>2.52</v>
      </c>
      <c r="D3" s="16">
        <v>1.68</v>
      </c>
      <c r="E3" s="16">
        <v>24.07</v>
      </c>
      <c r="F3" s="16">
        <v>19.02</v>
      </c>
      <c r="G3" s="16">
        <v>15.91</v>
      </c>
      <c r="H3" s="16">
        <v>15.52</v>
      </c>
      <c r="I3" s="16">
        <v>0</v>
      </c>
      <c r="J3" s="16">
        <v>0</v>
      </c>
      <c r="K3" s="16">
        <v>0</v>
      </c>
      <c r="L3" s="16">
        <v>55.92999999999999</v>
      </c>
      <c r="M3" s="16" t="s">
        <v>44</v>
      </c>
      <c r="N3" s="16" t="s">
        <v>45</v>
      </c>
      <c r="O3" s="16">
        <v>4</v>
      </c>
      <c r="P3" s="16" t="s">
        <v>44</v>
      </c>
      <c r="Q3" s="16" t="s">
        <v>44</v>
      </c>
    </row>
    <row r="4" spans="1:17" ht="12.75">
      <c r="A4" s="16">
        <v>12.25</v>
      </c>
      <c r="B4" s="16">
        <v>3.48</v>
      </c>
      <c r="C4" s="16">
        <v>1.8</v>
      </c>
      <c r="D4" s="16">
        <v>1.8</v>
      </c>
      <c r="E4" s="16">
        <v>20.66</v>
      </c>
      <c r="F4" s="16">
        <v>16.7</v>
      </c>
      <c r="G4" s="16">
        <v>18.43</v>
      </c>
      <c r="H4" s="16">
        <v>18.14</v>
      </c>
      <c r="I4" s="16">
        <v>0</v>
      </c>
      <c r="J4" s="16">
        <v>0.05</v>
      </c>
      <c r="K4" s="16">
        <v>0</v>
      </c>
      <c r="L4" s="16">
        <v>53.19</v>
      </c>
      <c r="M4" s="16" t="s">
        <v>46</v>
      </c>
      <c r="N4" s="16" t="s">
        <v>47</v>
      </c>
      <c r="O4" s="16">
        <v>4</v>
      </c>
      <c r="P4" s="16" t="s">
        <v>46</v>
      </c>
      <c r="Q4" s="16" t="s">
        <v>46</v>
      </c>
    </row>
    <row r="5" spans="1:17" ht="12.75">
      <c r="A5" s="16">
        <v>6.91</v>
      </c>
      <c r="B5" s="16">
        <v>2.35</v>
      </c>
      <c r="C5" s="16">
        <v>0.89</v>
      </c>
      <c r="D5" s="16">
        <v>0.65</v>
      </c>
      <c r="E5" s="16">
        <v>18.58</v>
      </c>
      <c r="F5" s="16">
        <v>14.62</v>
      </c>
      <c r="G5" s="16">
        <v>15.82</v>
      </c>
      <c r="H5" s="16">
        <v>15.58</v>
      </c>
      <c r="I5" s="16">
        <v>0.02</v>
      </c>
      <c r="J5" s="16">
        <v>0.07</v>
      </c>
      <c r="K5" s="16">
        <v>0</v>
      </c>
      <c r="L5" s="16">
        <v>42.290000000000006</v>
      </c>
      <c r="M5" s="16" t="s">
        <v>48</v>
      </c>
      <c r="N5" s="16" t="s">
        <v>49</v>
      </c>
      <c r="O5" s="16">
        <v>5</v>
      </c>
      <c r="P5" s="16" t="s">
        <v>48</v>
      </c>
      <c r="Q5" s="16" t="s">
        <v>48</v>
      </c>
    </row>
    <row r="6" spans="1:17" ht="12.75">
      <c r="A6" s="16">
        <v>15.98</v>
      </c>
      <c r="B6" s="16">
        <v>2.69</v>
      </c>
      <c r="C6" s="16">
        <v>3.2</v>
      </c>
      <c r="D6" s="16">
        <v>2.11</v>
      </c>
      <c r="E6" s="16">
        <v>29.74</v>
      </c>
      <c r="F6" s="16">
        <v>22.76</v>
      </c>
      <c r="G6" s="16">
        <v>15.07</v>
      </c>
      <c r="H6" s="16">
        <v>15.05</v>
      </c>
      <c r="I6" s="16">
        <v>0.02</v>
      </c>
      <c r="J6" s="16">
        <v>0.08</v>
      </c>
      <c r="K6" s="16">
        <v>0</v>
      </c>
      <c r="L6" s="16">
        <v>64.09</v>
      </c>
      <c r="M6" s="16" t="s">
        <v>50</v>
      </c>
      <c r="N6" s="16" t="s">
        <v>51</v>
      </c>
      <c r="O6" s="16">
        <v>12</v>
      </c>
      <c r="P6" s="16" t="s">
        <v>50</v>
      </c>
      <c r="Q6" s="16" t="s">
        <v>50</v>
      </c>
    </row>
    <row r="7" spans="1:17" ht="12.75">
      <c r="A7" s="16">
        <v>15.98</v>
      </c>
      <c r="B7" s="16">
        <v>2.69</v>
      </c>
      <c r="C7" s="16">
        <v>3.2</v>
      </c>
      <c r="D7" s="16">
        <v>2.11</v>
      </c>
      <c r="E7" s="16">
        <v>29.74</v>
      </c>
      <c r="F7" s="16">
        <v>22.76</v>
      </c>
      <c r="G7" s="16">
        <v>15.07</v>
      </c>
      <c r="H7" s="16">
        <v>15.05</v>
      </c>
      <c r="I7" s="16">
        <v>0.02</v>
      </c>
      <c r="J7" s="16">
        <v>0.08</v>
      </c>
      <c r="K7" s="16">
        <v>0</v>
      </c>
      <c r="L7" s="16">
        <v>64.09</v>
      </c>
      <c r="M7" s="16" t="s">
        <v>52</v>
      </c>
      <c r="N7" s="16" t="s">
        <v>53</v>
      </c>
      <c r="O7" s="16">
        <v>12</v>
      </c>
      <c r="P7" s="16" t="s">
        <v>50</v>
      </c>
      <c r="Q7" s="16" t="s">
        <v>52</v>
      </c>
    </row>
    <row r="8" spans="1:17" ht="12.75">
      <c r="A8" s="16">
        <v>14.3</v>
      </c>
      <c r="B8" s="16">
        <v>4.09</v>
      </c>
      <c r="C8" s="16">
        <v>2.45</v>
      </c>
      <c r="D8" s="16">
        <v>1.61</v>
      </c>
      <c r="E8" s="16">
        <v>25.27</v>
      </c>
      <c r="F8" s="16">
        <v>21.3</v>
      </c>
      <c r="G8" s="16">
        <v>13.61</v>
      </c>
      <c r="H8" s="16">
        <v>13.57</v>
      </c>
      <c r="I8" s="16">
        <v>0</v>
      </c>
      <c r="J8" s="16">
        <v>0.02</v>
      </c>
      <c r="K8" s="16">
        <v>0</v>
      </c>
      <c r="L8" s="16">
        <v>55.65</v>
      </c>
      <c r="M8" s="16" t="s">
        <v>54</v>
      </c>
      <c r="N8" s="16" t="s">
        <v>55</v>
      </c>
      <c r="O8" s="16">
        <v>4</v>
      </c>
      <c r="P8" s="16" t="s">
        <v>52</v>
      </c>
      <c r="Q8" s="16" t="s">
        <v>54</v>
      </c>
    </row>
    <row r="9" spans="1:17" ht="12.75">
      <c r="A9" s="16">
        <v>10.61</v>
      </c>
      <c r="B9" s="16">
        <v>3.23</v>
      </c>
      <c r="C9" s="16">
        <v>7.23</v>
      </c>
      <c r="D9" s="16">
        <v>0.93</v>
      </c>
      <c r="E9" s="16">
        <v>27.16</v>
      </c>
      <c r="F9" s="16">
        <v>18.86</v>
      </c>
      <c r="G9" s="16">
        <v>16.59</v>
      </c>
      <c r="H9" s="16">
        <v>16.27</v>
      </c>
      <c r="I9" s="16">
        <v>0</v>
      </c>
      <c r="J9" s="16">
        <v>0.02</v>
      </c>
      <c r="K9" s="16">
        <v>0</v>
      </c>
      <c r="L9" s="16">
        <v>61.61000000000001</v>
      </c>
      <c r="M9" s="16" t="s">
        <v>56</v>
      </c>
      <c r="N9" s="16" t="s">
        <v>57</v>
      </c>
      <c r="O9" s="16">
        <v>4</v>
      </c>
      <c r="P9" s="16" t="s">
        <v>56</v>
      </c>
      <c r="Q9" s="16" t="s">
        <v>56</v>
      </c>
    </row>
    <row r="10" spans="1:17" ht="12.75">
      <c r="A10" s="16">
        <v>11.52</v>
      </c>
      <c r="B10" s="16">
        <v>3.36</v>
      </c>
      <c r="C10" s="16">
        <v>1.64</v>
      </c>
      <c r="D10" s="16">
        <v>2.57</v>
      </c>
      <c r="E10" s="16">
        <v>30.16</v>
      </c>
      <c r="F10" s="16">
        <v>23</v>
      </c>
      <c r="G10" s="16">
        <v>21.57</v>
      </c>
      <c r="H10" s="16">
        <v>21.55</v>
      </c>
      <c r="I10" s="16">
        <v>0</v>
      </c>
      <c r="J10" s="16">
        <v>0.02</v>
      </c>
      <c r="K10" s="16">
        <v>0</v>
      </c>
      <c r="L10" s="16">
        <v>64.91</v>
      </c>
      <c r="M10" s="16" t="s">
        <v>58</v>
      </c>
      <c r="N10" s="16" t="s">
        <v>59</v>
      </c>
      <c r="O10" s="16">
        <v>4</v>
      </c>
      <c r="P10" s="16" t="s">
        <v>58</v>
      </c>
      <c r="Q10" s="16" t="s">
        <v>58</v>
      </c>
    </row>
    <row r="11" spans="1:17" ht="12.75">
      <c r="A11" s="16">
        <v>18.76</v>
      </c>
      <c r="B11" s="16">
        <v>2.48</v>
      </c>
      <c r="C11" s="16">
        <v>1.55</v>
      </c>
      <c r="D11" s="16">
        <v>0.95</v>
      </c>
      <c r="E11" s="16">
        <v>28</v>
      </c>
      <c r="F11" s="16">
        <v>18.82</v>
      </c>
      <c r="G11" s="16">
        <v>16.91</v>
      </c>
      <c r="H11" s="16">
        <v>16.83</v>
      </c>
      <c r="I11" s="16">
        <v>0</v>
      </c>
      <c r="J11" s="16">
        <v>0.18</v>
      </c>
      <c r="K11" s="16">
        <v>0</v>
      </c>
      <c r="L11" s="16">
        <v>65.4</v>
      </c>
      <c r="M11" s="16" t="s">
        <v>60</v>
      </c>
      <c r="N11" s="16" t="s">
        <v>61</v>
      </c>
      <c r="O11" s="16">
        <v>6</v>
      </c>
      <c r="P11" s="16" t="s">
        <v>60</v>
      </c>
      <c r="Q11" s="16" t="s">
        <v>60</v>
      </c>
    </row>
    <row r="12" spans="1:17" ht="12.75">
      <c r="A12" s="16">
        <v>9.62</v>
      </c>
      <c r="B12" s="16">
        <v>2.65</v>
      </c>
      <c r="C12" s="16">
        <v>2.71</v>
      </c>
      <c r="D12" s="16">
        <v>1.2</v>
      </c>
      <c r="E12" s="16">
        <v>15.42</v>
      </c>
      <c r="F12" s="16">
        <v>10.36</v>
      </c>
      <c r="G12" s="16">
        <v>12.45</v>
      </c>
      <c r="H12" s="16">
        <v>12.22</v>
      </c>
      <c r="I12" s="16">
        <v>0</v>
      </c>
      <c r="J12" s="16">
        <v>0</v>
      </c>
      <c r="K12" s="16">
        <v>0</v>
      </c>
      <c r="L12" s="16">
        <v>40.2</v>
      </c>
      <c r="M12" s="16" t="s">
        <v>62</v>
      </c>
      <c r="N12" s="16" t="s">
        <v>63</v>
      </c>
      <c r="O12" s="16">
        <v>5</v>
      </c>
      <c r="P12" s="16" t="s">
        <v>62</v>
      </c>
      <c r="Q12" s="16" t="s">
        <v>62</v>
      </c>
    </row>
    <row r="13" spans="1:17" ht="12.75">
      <c r="A13" s="16">
        <v>12.33</v>
      </c>
      <c r="B13" s="16">
        <v>3.39</v>
      </c>
      <c r="C13" s="16">
        <v>0.97</v>
      </c>
      <c r="D13" s="16">
        <v>6.58</v>
      </c>
      <c r="E13" s="16">
        <v>19.27</v>
      </c>
      <c r="F13" s="16">
        <v>16.76</v>
      </c>
      <c r="G13" s="16">
        <v>20.67</v>
      </c>
      <c r="H13" s="16">
        <v>20.58</v>
      </c>
      <c r="I13" s="16">
        <v>0</v>
      </c>
      <c r="J13" s="16">
        <v>0.09</v>
      </c>
      <c r="K13" s="16">
        <v>0</v>
      </c>
      <c r="L13" s="16">
        <v>53.330000000000005</v>
      </c>
      <c r="M13" s="16" t="s">
        <v>64</v>
      </c>
      <c r="N13" s="16" t="s">
        <v>65</v>
      </c>
      <c r="O13" s="16">
        <v>3</v>
      </c>
      <c r="P13" s="16" t="s">
        <v>64</v>
      </c>
      <c r="Q13" s="16" t="s">
        <v>64</v>
      </c>
    </row>
    <row r="14" spans="1:17" ht="12.75">
      <c r="A14" s="16">
        <v>9.26</v>
      </c>
      <c r="B14" s="16">
        <v>2.42</v>
      </c>
      <c r="C14" s="16">
        <v>2.61</v>
      </c>
      <c r="D14" s="16">
        <v>1.95</v>
      </c>
      <c r="E14" s="16">
        <v>37.65</v>
      </c>
      <c r="F14" s="16">
        <v>24.33</v>
      </c>
      <c r="G14" s="16">
        <v>24.06</v>
      </c>
      <c r="H14" s="16">
        <v>24.02</v>
      </c>
      <c r="I14" s="16">
        <v>0</v>
      </c>
      <c r="J14" s="16">
        <v>0.11</v>
      </c>
      <c r="K14" s="16">
        <v>0</v>
      </c>
      <c r="L14" s="16">
        <v>73.69</v>
      </c>
      <c r="M14" s="16" t="s">
        <v>66</v>
      </c>
      <c r="N14" s="16" t="s">
        <v>67</v>
      </c>
      <c r="O14" s="16">
        <v>6</v>
      </c>
      <c r="P14" s="16" t="s">
        <v>66</v>
      </c>
      <c r="Q14" s="16" t="s">
        <v>66</v>
      </c>
    </row>
    <row r="15" spans="1:17" ht="12.75">
      <c r="A15" s="16">
        <v>11.34</v>
      </c>
      <c r="B15" s="16">
        <v>2.98</v>
      </c>
      <c r="C15" s="16">
        <v>1.32</v>
      </c>
      <c r="D15" s="16">
        <v>0.93</v>
      </c>
      <c r="E15" s="16">
        <v>16.09</v>
      </c>
      <c r="F15" s="16">
        <v>11.5</v>
      </c>
      <c r="G15" s="16">
        <v>16.93</v>
      </c>
      <c r="H15" s="16">
        <v>16.75</v>
      </c>
      <c r="I15" s="16">
        <v>0</v>
      </c>
      <c r="J15" s="16">
        <v>0.02</v>
      </c>
      <c r="K15" s="16">
        <v>0</v>
      </c>
      <c r="L15" s="16">
        <v>45.7</v>
      </c>
      <c r="M15" s="16" t="s">
        <v>68</v>
      </c>
      <c r="N15" s="16" t="s">
        <v>69</v>
      </c>
      <c r="O15" s="16">
        <v>4</v>
      </c>
      <c r="P15" s="16" t="s">
        <v>68</v>
      </c>
      <c r="Q15" s="16" t="s">
        <v>68</v>
      </c>
    </row>
    <row r="16" spans="1:17" ht="12.75">
      <c r="A16" s="16">
        <v>9.32</v>
      </c>
      <c r="B16" s="16">
        <v>2.64</v>
      </c>
      <c r="C16" s="16">
        <v>2.3</v>
      </c>
      <c r="D16" s="16">
        <v>1.06</v>
      </c>
      <c r="E16" s="16">
        <v>19.27</v>
      </c>
      <c r="F16" s="16">
        <v>14.82</v>
      </c>
      <c r="G16" s="16">
        <v>14.86</v>
      </c>
      <c r="H16" s="16">
        <v>14.82</v>
      </c>
      <c r="I16" s="16">
        <v>0</v>
      </c>
      <c r="J16" s="16">
        <v>0.06</v>
      </c>
      <c r="K16" s="16">
        <v>0</v>
      </c>
      <c r="L16" s="16">
        <v>45.81</v>
      </c>
      <c r="M16" s="16" t="s">
        <v>70</v>
      </c>
      <c r="N16" s="16" t="s">
        <v>71</v>
      </c>
      <c r="O16" s="16">
        <v>8</v>
      </c>
      <c r="P16" s="16" t="s">
        <v>70</v>
      </c>
      <c r="Q16" s="16" t="s">
        <v>70</v>
      </c>
    </row>
    <row r="17" spans="1:17" ht="12.75">
      <c r="A17" s="16">
        <v>9.32</v>
      </c>
      <c r="B17" s="16">
        <v>2.64</v>
      </c>
      <c r="C17" s="16">
        <v>2.3</v>
      </c>
      <c r="D17" s="16">
        <v>1.06</v>
      </c>
      <c r="E17" s="16">
        <v>19.27</v>
      </c>
      <c r="F17" s="16">
        <v>14.82</v>
      </c>
      <c r="G17" s="16">
        <v>14.86</v>
      </c>
      <c r="H17" s="16">
        <v>14.82</v>
      </c>
      <c r="I17" s="16">
        <v>0</v>
      </c>
      <c r="J17" s="16">
        <v>0.06</v>
      </c>
      <c r="K17" s="16">
        <v>0</v>
      </c>
      <c r="L17" s="16">
        <v>45.81</v>
      </c>
      <c r="M17" s="16" t="s">
        <v>72</v>
      </c>
      <c r="N17" s="16" t="s">
        <v>73</v>
      </c>
      <c r="O17" s="16">
        <v>8</v>
      </c>
      <c r="P17" s="16" t="s">
        <v>70</v>
      </c>
      <c r="Q17" s="16" t="s">
        <v>72</v>
      </c>
    </row>
    <row r="18" spans="1:17" ht="12.75">
      <c r="A18" s="16">
        <v>11.14</v>
      </c>
      <c r="B18" s="16">
        <v>2.84</v>
      </c>
      <c r="C18" s="16">
        <v>1.36</v>
      </c>
      <c r="D18" s="16">
        <v>0.98</v>
      </c>
      <c r="E18" s="16">
        <v>17.59</v>
      </c>
      <c r="F18" s="16">
        <v>13.55</v>
      </c>
      <c r="G18" s="16">
        <v>14.73</v>
      </c>
      <c r="H18" s="16">
        <v>14.68</v>
      </c>
      <c r="I18" s="16">
        <v>0</v>
      </c>
      <c r="J18" s="16">
        <v>0.11</v>
      </c>
      <c r="K18" s="16">
        <v>0</v>
      </c>
      <c r="L18" s="16">
        <v>44.93</v>
      </c>
      <c r="M18" s="16" t="s">
        <v>74</v>
      </c>
      <c r="N18" s="16" t="s">
        <v>75</v>
      </c>
      <c r="O18" s="16">
        <v>4</v>
      </c>
      <c r="P18" s="16" t="s">
        <v>74</v>
      </c>
      <c r="Q18" s="16" t="s">
        <v>74</v>
      </c>
    </row>
    <row r="19" spans="1:17" ht="12.75">
      <c r="A19" s="16">
        <v>12.33</v>
      </c>
      <c r="B19" s="16">
        <v>4.07</v>
      </c>
      <c r="C19" s="16">
        <v>2.75</v>
      </c>
      <c r="D19" s="16">
        <v>2.02</v>
      </c>
      <c r="E19" s="16">
        <v>32.85</v>
      </c>
      <c r="F19" s="16">
        <v>26.27</v>
      </c>
      <c r="G19" s="16">
        <v>18.96</v>
      </c>
      <c r="H19" s="16">
        <v>18.69</v>
      </c>
      <c r="I19" s="16">
        <v>0.02</v>
      </c>
      <c r="J19" s="16">
        <v>0.11</v>
      </c>
      <c r="K19" s="16">
        <v>0</v>
      </c>
      <c r="L19" s="16">
        <v>67.02</v>
      </c>
      <c r="M19" s="16" t="s">
        <v>76</v>
      </c>
      <c r="N19" s="16" t="s">
        <v>77</v>
      </c>
      <c r="O19" s="16">
        <v>5</v>
      </c>
      <c r="P19" s="16" t="s">
        <v>76</v>
      </c>
      <c r="Q19" s="16" t="s">
        <v>76</v>
      </c>
    </row>
    <row r="20" spans="1:17" ht="12.75">
      <c r="A20" s="16">
        <v>10.77</v>
      </c>
      <c r="B20" s="16">
        <v>3.45</v>
      </c>
      <c r="C20" s="16">
        <v>1.27</v>
      </c>
      <c r="D20" s="16">
        <v>1.09</v>
      </c>
      <c r="E20" s="16">
        <v>14.52</v>
      </c>
      <c r="F20" s="16">
        <v>12.41</v>
      </c>
      <c r="G20" s="16">
        <v>23.27</v>
      </c>
      <c r="H20" s="16">
        <v>23.07</v>
      </c>
      <c r="I20" s="16">
        <v>0</v>
      </c>
      <c r="J20" s="16">
        <v>0</v>
      </c>
      <c r="K20" s="16">
        <v>0</v>
      </c>
      <c r="L20" s="16">
        <v>49.83</v>
      </c>
      <c r="M20" s="16" t="s">
        <v>78</v>
      </c>
      <c r="N20" s="16" t="s">
        <v>79</v>
      </c>
      <c r="O20" s="16">
        <v>4</v>
      </c>
      <c r="P20" s="16" t="s">
        <v>78</v>
      </c>
      <c r="Q20" s="16" t="s">
        <v>78</v>
      </c>
    </row>
    <row r="21" spans="1:17" ht="12.75">
      <c r="A21" s="16">
        <v>6.33</v>
      </c>
      <c r="B21" s="16">
        <v>2.34</v>
      </c>
      <c r="C21" s="16">
        <v>2.73</v>
      </c>
      <c r="D21" s="16">
        <v>1.05</v>
      </c>
      <c r="E21" s="16">
        <v>27.7</v>
      </c>
      <c r="F21" s="16">
        <v>21.44</v>
      </c>
      <c r="G21" s="16">
        <v>14.56</v>
      </c>
      <c r="H21" s="16">
        <v>14.36</v>
      </c>
      <c r="I21" s="16">
        <v>0.02</v>
      </c>
      <c r="J21" s="16">
        <v>0.14</v>
      </c>
      <c r="K21" s="16">
        <v>0</v>
      </c>
      <c r="L21" s="16">
        <v>51.480000000000004</v>
      </c>
      <c r="M21" s="16" t="s">
        <v>80</v>
      </c>
      <c r="N21" s="16" t="s">
        <v>81</v>
      </c>
      <c r="O21" s="16">
        <v>12</v>
      </c>
      <c r="P21" s="16" t="s">
        <v>80</v>
      </c>
      <c r="Q21" s="16" t="s">
        <v>80</v>
      </c>
    </row>
    <row r="22" spans="1:17" ht="12.75">
      <c r="A22" s="16">
        <v>12.27</v>
      </c>
      <c r="B22" s="16">
        <v>3.48</v>
      </c>
      <c r="C22" s="16">
        <v>1.97</v>
      </c>
      <c r="D22" s="16">
        <v>1.48</v>
      </c>
      <c r="E22" s="16">
        <v>26.21</v>
      </c>
      <c r="F22" s="16">
        <v>18.36</v>
      </c>
      <c r="G22" s="16">
        <v>22.48</v>
      </c>
      <c r="H22" s="16">
        <v>22.42</v>
      </c>
      <c r="I22" s="16">
        <v>0.18</v>
      </c>
      <c r="J22" s="16">
        <v>0.21</v>
      </c>
      <c r="K22" s="16">
        <v>0</v>
      </c>
      <c r="L22" s="16">
        <v>63.32000000000001</v>
      </c>
      <c r="M22" s="16" t="s">
        <v>82</v>
      </c>
      <c r="N22" s="16" t="s">
        <v>83</v>
      </c>
      <c r="O22" s="16">
        <v>3</v>
      </c>
      <c r="P22" s="16" t="s">
        <v>82</v>
      </c>
      <c r="Q22" s="16" t="s">
        <v>82</v>
      </c>
    </row>
    <row r="23" spans="1:17" ht="12.75">
      <c r="A23" s="16">
        <v>10.97</v>
      </c>
      <c r="B23" s="16">
        <v>3.45</v>
      </c>
      <c r="C23" s="16">
        <v>1.39</v>
      </c>
      <c r="D23" s="16">
        <v>0.45</v>
      </c>
      <c r="E23" s="16">
        <v>15</v>
      </c>
      <c r="F23" s="16">
        <v>10.27</v>
      </c>
      <c r="G23" s="16">
        <v>25.12</v>
      </c>
      <c r="H23" s="16">
        <v>24.55</v>
      </c>
      <c r="I23" s="16">
        <v>0</v>
      </c>
      <c r="J23" s="16">
        <v>0.03</v>
      </c>
      <c r="K23" s="16">
        <v>0</v>
      </c>
      <c r="L23" s="16">
        <v>52.510000000000005</v>
      </c>
      <c r="M23" s="16" t="s">
        <v>84</v>
      </c>
      <c r="N23" s="16" t="s">
        <v>85</v>
      </c>
      <c r="O23" s="16">
        <v>3</v>
      </c>
      <c r="P23" s="16" t="s">
        <v>84</v>
      </c>
      <c r="Q23" s="16" t="s">
        <v>84</v>
      </c>
    </row>
    <row r="24" spans="1:17" ht="12.75">
      <c r="A24" s="16">
        <v>19.87</v>
      </c>
      <c r="B24" s="16">
        <v>3.48</v>
      </c>
      <c r="C24" s="16">
        <v>2.32</v>
      </c>
      <c r="D24" s="16">
        <v>1.92</v>
      </c>
      <c r="E24" s="16">
        <v>43.65</v>
      </c>
      <c r="F24" s="16">
        <v>34.25</v>
      </c>
      <c r="G24" s="16">
        <v>16.61</v>
      </c>
      <c r="H24" s="16">
        <v>16.57</v>
      </c>
      <c r="I24" s="16">
        <v>0</v>
      </c>
      <c r="J24" s="16">
        <v>0.06</v>
      </c>
      <c r="K24" s="16">
        <v>0</v>
      </c>
      <c r="L24" s="16">
        <v>82.51</v>
      </c>
      <c r="M24" s="16" t="s">
        <v>86</v>
      </c>
      <c r="N24" s="16" t="s">
        <v>87</v>
      </c>
      <c r="O24" s="16">
        <v>7</v>
      </c>
      <c r="P24" s="16" t="s">
        <v>86</v>
      </c>
      <c r="Q24" s="16" t="s">
        <v>86</v>
      </c>
    </row>
    <row r="25" spans="1:17" ht="12.75">
      <c r="A25" s="16">
        <v>14.75</v>
      </c>
      <c r="B25" s="16">
        <v>2.96</v>
      </c>
      <c r="C25" s="16">
        <v>2.77</v>
      </c>
      <c r="D25" s="16">
        <v>1.81</v>
      </c>
      <c r="E25" s="16">
        <v>26.45</v>
      </c>
      <c r="F25" s="16">
        <v>19.34</v>
      </c>
      <c r="G25" s="16">
        <v>17.25</v>
      </c>
      <c r="H25" s="16">
        <v>17.06</v>
      </c>
      <c r="I25" s="16">
        <v>0</v>
      </c>
      <c r="J25" s="16">
        <v>0.03</v>
      </c>
      <c r="K25" s="16">
        <v>0</v>
      </c>
      <c r="L25" s="16">
        <v>61.25</v>
      </c>
      <c r="M25" s="16" t="s">
        <v>88</v>
      </c>
      <c r="N25" s="16" t="s">
        <v>89</v>
      </c>
      <c r="O25" s="16">
        <v>7</v>
      </c>
      <c r="P25" s="16" t="s">
        <v>88</v>
      </c>
      <c r="Q25" s="16" t="s">
        <v>88</v>
      </c>
    </row>
    <row r="26" spans="1:17" ht="12.75">
      <c r="A26" s="16">
        <v>70.72</v>
      </c>
      <c r="B26" s="16">
        <v>3.9</v>
      </c>
      <c r="C26" s="16">
        <v>5.26</v>
      </c>
      <c r="D26" s="16">
        <v>3.23</v>
      </c>
      <c r="E26" s="16">
        <v>41.27</v>
      </c>
      <c r="F26" s="16">
        <v>23.66</v>
      </c>
      <c r="G26" s="16">
        <v>42.73</v>
      </c>
      <c r="H26" s="16">
        <v>41.81</v>
      </c>
      <c r="I26" s="16">
        <v>0.06</v>
      </c>
      <c r="J26" s="16">
        <v>0.14</v>
      </c>
      <c r="K26" s="16">
        <v>0</v>
      </c>
      <c r="L26" s="16">
        <v>160.17999999999998</v>
      </c>
      <c r="M26" s="16" t="s">
        <v>90</v>
      </c>
      <c r="N26" s="16" t="s">
        <v>91</v>
      </c>
      <c r="O26" s="16">
        <v>9</v>
      </c>
      <c r="P26" s="16" t="s">
        <v>90</v>
      </c>
      <c r="Q26" s="16" t="s">
        <v>90</v>
      </c>
    </row>
    <row r="27" spans="1:17" ht="12.75">
      <c r="A27" s="16">
        <v>14.09</v>
      </c>
      <c r="B27" s="16">
        <v>3.05</v>
      </c>
      <c r="C27" s="16">
        <v>2</v>
      </c>
      <c r="D27" s="16">
        <v>1.2</v>
      </c>
      <c r="E27" s="16">
        <v>39.84</v>
      </c>
      <c r="F27" s="16">
        <v>27.22</v>
      </c>
      <c r="G27" s="16">
        <v>19.49</v>
      </c>
      <c r="H27" s="16">
        <v>19.46</v>
      </c>
      <c r="I27" s="16">
        <v>0</v>
      </c>
      <c r="J27" s="16">
        <v>0.1</v>
      </c>
      <c r="K27" s="16">
        <v>0</v>
      </c>
      <c r="L27" s="16">
        <v>75.52</v>
      </c>
      <c r="M27" s="16" t="s">
        <v>92</v>
      </c>
      <c r="N27" s="16" t="s">
        <v>93</v>
      </c>
      <c r="O27" s="16">
        <v>12</v>
      </c>
      <c r="P27" s="16" t="s">
        <v>92</v>
      </c>
      <c r="Q27" s="16" t="s">
        <v>92</v>
      </c>
    </row>
    <row r="28" spans="1:17" ht="12.75">
      <c r="A28" s="16">
        <v>12.85</v>
      </c>
      <c r="B28" s="16">
        <v>2.55</v>
      </c>
      <c r="C28" s="16">
        <v>2.12</v>
      </c>
      <c r="D28" s="16">
        <v>1.58</v>
      </c>
      <c r="E28" s="16">
        <v>29.48</v>
      </c>
      <c r="F28" s="16">
        <v>21.26</v>
      </c>
      <c r="G28" s="16">
        <v>15.42</v>
      </c>
      <c r="H28" s="16">
        <v>15.39</v>
      </c>
      <c r="I28" s="16">
        <v>0</v>
      </c>
      <c r="J28" s="16">
        <v>0.09</v>
      </c>
      <c r="K28" s="16">
        <v>0</v>
      </c>
      <c r="L28" s="16">
        <v>59.96000000000001</v>
      </c>
      <c r="M28" s="16" t="s">
        <v>94</v>
      </c>
      <c r="N28" s="16" t="s">
        <v>95</v>
      </c>
      <c r="O28" s="16">
        <v>10</v>
      </c>
      <c r="P28" s="16" t="s">
        <v>94</v>
      </c>
      <c r="Q28" s="16" t="s">
        <v>94</v>
      </c>
    </row>
    <row r="29" spans="1:17" ht="12.75">
      <c r="A29" s="16">
        <v>14.91</v>
      </c>
      <c r="B29" s="16">
        <v>3.04</v>
      </c>
      <c r="C29" s="16">
        <v>3.16</v>
      </c>
      <c r="D29" s="16">
        <v>2.5</v>
      </c>
      <c r="E29" s="16">
        <v>44.55</v>
      </c>
      <c r="F29" s="16">
        <v>31.74</v>
      </c>
      <c r="G29" s="16">
        <v>36.05</v>
      </c>
      <c r="H29" s="16">
        <v>36.05</v>
      </c>
      <c r="I29" s="16">
        <v>0.02</v>
      </c>
      <c r="J29" s="16">
        <v>0.21</v>
      </c>
      <c r="K29" s="16">
        <v>0</v>
      </c>
      <c r="L29" s="16">
        <v>98.89999999999998</v>
      </c>
      <c r="M29" s="16" t="s">
        <v>96</v>
      </c>
      <c r="N29" s="16" t="s">
        <v>97</v>
      </c>
      <c r="O29" s="16">
        <v>11</v>
      </c>
      <c r="P29" s="16" t="s">
        <v>96</v>
      </c>
      <c r="Q29" s="16" t="s">
        <v>96</v>
      </c>
    </row>
    <row r="30" spans="1:17" ht="12.75">
      <c r="A30" s="16">
        <v>18.58</v>
      </c>
      <c r="B30" s="16">
        <v>2.55</v>
      </c>
      <c r="C30" s="16">
        <v>2.61</v>
      </c>
      <c r="D30" s="16">
        <v>1.95</v>
      </c>
      <c r="E30" s="16">
        <v>37.01</v>
      </c>
      <c r="F30" s="16">
        <v>27.91</v>
      </c>
      <c r="G30" s="16">
        <v>17.09</v>
      </c>
      <c r="H30" s="16">
        <v>17.09</v>
      </c>
      <c r="I30" s="16">
        <v>0.03</v>
      </c>
      <c r="J30" s="16">
        <v>0.28</v>
      </c>
      <c r="K30" s="16">
        <v>0</v>
      </c>
      <c r="L30" s="16">
        <v>75.6</v>
      </c>
      <c r="M30" s="16" t="s">
        <v>98</v>
      </c>
      <c r="N30" s="16" t="s">
        <v>99</v>
      </c>
      <c r="O30" s="16">
        <v>12</v>
      </c>
      <c r="P30" s="16" t="s">
        <v>98</v>
      </c>
      <c r="Q30" s="16" t="s">
        <v>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Андрей</cp:lastModifiedBy>
  <cp:lastPrinted>2013-01-04T10:05:29Z</cp:lastPrinted>
  <dcterms:created xsi:type="dcterms:W3CDTF">2011-07-25T06:40:53Z</dcterms:created>
  <dcterms:modified xsi:type="dcterms:W3CDTF">2015-02-02T16:03:03Z</dcterms:modified>
  <cp:category/>
  <cp:version/>
  <cp:contentType/>
  <cp:contentStatus/>
</cp:coreProperties>
</file>